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05" yWindow="-105" windowWidth="20580" windowHeight="11640"/>
  </bookViews>
  <sheets>
    <sheet name="Лист1" sheetId="3" r:id="rId1"/>
  </sheets>
  <definedNames>
    <definedName name="_xlnm._FilterDatabase" localSheetId="0" hidden="1">Лист1!$A$1:$AX$203</definedName>
  </definedNames>
  <calcPr calcId="144525"/>
</workbook>
</file>

<file path=xl/calcChain.xml><?xml version="1.0" encoding="utf-8"?>
<calcChain xmlns="http://schemas.openxmlformats.org/spreadsheetml/2006/main">
  <c r="AL146" i="3" l="1"/>
  <c r="AL147" i="3"/>
  <c r="AL148" i="3"/>
  <c r="AL41" i="3"/>
  <c r="AL42" i="3"/>
  <c r="AL43" i="3"/>
  <c r="AL44" i="3"/>
  <c r="AL45" i="3"/>
  <c r="AL46" i="3"/>
  <c r="AL47" i="3"/>
  <c r="AL48" i="3"/>
  <c r="AL49" i="3"/>
  <c r="AL50" i="3"/>
  <c r="AL51" i="3"/>
  <c r="AL52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Q143" i="3"/>
  <c r="Q144" i="3"/>
  <c r="Q145" i="3"/>
  <c r="Q146" i="3"/>
  <c r="Q147" i="3"/>
  <c r="Q148" i="3"/>
  <c r="Q149" i="3"/>
  <c r="Q150" i="3"/>
  <c r="Q151" i="3"/>
  <c r="Q152" i="3"/>
  <c r="Q153" i="3"/>
  <c r="Q154" i="3"/>
  <c r="Q155" i="3"/>
  <c r="Q156" i="3"/>
  <c r="Q157" i="3"/>
  <c r="Q158" i="3"/>
  <c r="Q159" i="3"/>
  <c r="Q160" i="3"/>
  <c r="Q161" i="3"/>
  <c r="Q162" i="3"/>
  <c r="Q163" i="3"/>
  <c r="Q164" i="3"/>
  <c r="Q165" i="3"/>
  <c r="Q166" i="3"/>
  <c r="Q167" i="3"/>
  <c r="Q168" i="3"/>
  <c r="Q169" i="3"/>
  <c r="Q170" i="3"/>
  <c r="Q171" i="3"/>
  <c r="Q172" i="3"/>
  <c r="Q173" i="3"/>
  <c r="Q174" i="3"/>
  <c r="Q175" i="3"/>
  <c r="Q176" i="3"/>
  <c r="Q177" i="3"/>
  <c r="Q178" i="3"/>
  <c r="Q179" i="3"/>
  <c r="Q180" i="3"/>
  <c r="Q181" i="3"/>
  <c r="Q182" i="3"/>
  <c r="Q183" i="3"/>
  <c r="Q184" i="3"/>
  <c r="Q185" i="3"/>
  <c r="Q186" i="3"/>
  <c r="Q187" i="3"/>
  <c r="Q188" i="3"/>
  <c r="Q189" i="3"/>
  <c r="Q190" i="3"/>
  <c r="Q191" i="3"/>
  <c r="Q192" i="3"/>
  <c r="Q193" i="3"/>
  <c r="Q194" i="3"/>
  <c r="Q195" i="3"/>
  <c r="Q196" i="3"/>
  <c r="Q197" i="3"/>
  <c r="Q198" i="3"/>
  <c r="Q199" i="3"/>
  <c r="Q200" i="3"/>
  <c r="Q201" i="3"/>
  <c r="Q202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AM41" i="3"/>
  <c r="AM42" i="3"/>
  <c r="AM43" i="3"/>
  <c r="AM44" i="3"/>
  <c r="AM45" i="3"/>
  <c r="AM46" i="3"/>
  <c r="AM47" i="3"/>
  <c r="AM48" i="3"/>
  <c r="AM49" i="3"/>
  <c r="AM50" i="3"/>
  <c r="AM51" i="3"/>
  <c r="AM52" i="3"/>
  <c r="AM53" i="3"/>
  <c r="AM54" i="3"/>
  <c r="AM55" i="3"/>
  <c r="AM56" i="3"/>
  <c r="AM57" i="3"/>
  <c r="AM58" i="3"/>
  <c r="AM59" i="3"/>
  <c r="AM60" i="3"/>
  <c r="AM61" i="3"/>
  <c r="AM62" i="3"/>
  <c r="AM63" i="3"/>
  <c r="AM64" i="3"/>
  <c r="AM65" i="3"/>
  <c r="AM66" i="3"/>
  <c r="AM67" i="3"/>
  <c r="AM68" i="3"/>
  <c r="AM69" i="3"/>
  <c r="AM70" i="3"/>
  <c r="AM71" i="3"/>
  <c r="AM72" i="3"/>
  <c r="AM73" i="3"/>
  <c r="AM74" i="3"/>
  <c r="AM75" i="3"/>
  <c r="AM76" i="3"/>
  <c r="AM77" i="3"/>
  <c r="AM78" i="3"/>
  <c r="AM79" i="3"/>
  <c r="AM80" i="3"/>
  <c r="AM81" i="3"/>
  <c r="AM82" i="3"/>
  <c r="AM83" i="3"/>
  <c r="AM84" i="3"/>
  <c r="AM85" i="3"/>
  <c r="AM86" i="3"/>
  <c r="AM87" i="3"/>
  <c r="AM88" i="3"/>
  <c r="AM89" i="3"/>
  <c r="AM90" i="3"/>
  <c r="AM91" i="3"/>
  <c r="AM92" i="3"/>
  <c r="AM93" i="3"/>
  <c r="AM94" i="3"/>
  <c r="AM95" i="3"/>
  <c r="AM96" i="3"/>
  <c r="AM97" i="3"/>
  <c r="AM98" i="3"/>
  <c r="AM99" i="3"/>
  <c r="AM100" i="3"/>
  <c r="AM101" i="3"/>
  <c r="AM102" i="3"/>
  <c r="AM103" i="3"/>
  <c r="AM104" i="3"/>
  <c r="AM105" i="3"/>
  <c r="AM106" i="3"/>
  <c r="AM107" i="3"/>
  <c r="AM108" i="3"/>
  <c r="AM109" i="3"/>
  <c r="AM110" i="3"/>
  <c r="AM111" i="3"/>
  <c r="AM112" i="3"/>
  <c r="AM113" i="3"/>
  <c r="AM114" i="3"/>
  <c r="AM115" i="3"/>
  <c r="AM116" i="3"/>
  <c r="AM117" i="3"/>
  <c r="AM118" i="3"/>
  <c r="AM119" i="3"/>
  <c r="AM120" i="3"/>
  <c r="AM121" i="3"/>
  <c r="AM122" i="3"/>
  <c r="AM123" i="3"/>
  <c r="AM124" i="3"/>
  <c r="AM125" i="3"/>
  <c r="AM126" i="3"/>
  <c r="AM127" i="3"/>
  <c r="AM128" i="3"/>
  <c r="AM129" i="3"/>
  <c r="AM130" i="3"/>
  <c r="AM131" i="3"/>
  <c r="AM132" i="3"/>
  <c r="AM133" i="3"/>
  <c r="AM134" i="3"/>
  <c r="AM135" i="3"/>
  <c r="AM136" i="3"/>
  <c r="AM137" i="3"/>
  <c r="AM138" i="3"/>
  <c r="AM139" i="3"/>
  <c r="AM140" i="3"/>
  <c r="AM141" i="3"/>
  <c r="AM142" i="3"/>
  <c r="AM143" i="3"/>
  <c r="AM144" i="3"/>
  <c r="AM145" i="3"/>
  <c r="AM146" i="3"/>
  <c r="AM147" i="3"/>
  <c r="AM148" i="3"/>
  <c r="AM149" i="3"/>
  <c r="AM150" i="3"/>
  <c r="AM151" i="3"/>
  <c r="AM152" i="3"/>
  <c r="AM153" i="3"/>
  <c r="AM154" i="3"/>
  <c r="AM155" i="3"/>
  <c r="AM156" i="3"/>
  <c r="AM157" i="3"/>
  <c r="AM158" i="3"/>
  <c r="AM159" i="3"/>
  <c r="AM160" i="3"/>
  <c r="AM161" i="3"/>
  <c r="AM162" i="3"/>
  <c r="AM163" i="3"/>
  <c r="AM164" i="3"/>
  <c r="AM165" i="3"/>
  <c r="AM166" i="3"/>
  <c r="AM167" i="3"/>
  <c r="AM168" i="3"/>
  <c r="AM169" i="3"/>
  <c r="AM170" i="3"/>
  <c r="AM171" i="3"/>
  <c r="AM172" i="3"/>
  <c r="AM173" i="3"/>
  <c r="AM174" i="3"/>
  <c r="AM175" i="3"/>
  <c r="AM176" i="3"/>
  <c r="AM177" i="3"/>
  <c r="AM178" i="3"/>
  <c r="AM179" i="3"/>
  <c r="AM180" i="3"/>
  <c r="AM181" i="3"/>
  <c r="AM182" i="3"/>
  <c r="AM183" i="3"/>
  <c r="AM184" i="3"/>
  <c r="AM185" i="3"/>
  <c r="AM186" i="3"/>
  <c r="AM187" i="3"/>
  <c r="AM188" i="3"/>
  <c r="AM189" i="3"/>
  <c r="AM190" i="3"/>
  <c r="AM191" i="3"/>
  <c r="AM192" i="3"/>
  <c r="AM193" i="3"/>
  <c r="AM194" i="3"/>
  <c r="AM195" i="3"/>
  <c r="AM196" i="3"/>
  <c r="AM197" i="3"/>
  <c r="AM198" i="3"/>
  <c r="AM199" i="3"/>
  <c r="AM200" i="3"/>
  <c r="AM201" i="3"/>
  <c r="AT7" i="3"/>
  <c r="AT8" i="3"/>
  <c r="AT9" i="3"/>
  <c r="AT10" i="3"/>
  <c r="AT11" i="3"/>
  <c r="AT12" i="3"/>
  <c r="AT13" i="3"/>
  <c r="AT14" i="3"/>
  <c r="AT15" i="3"/>
  <c r="AT16" i="3"/>
  <c r="AT17" i="3"/>
  <c r="AT18" i="3"/>
  <c r="AT19" i="3"/>
  <c r="AT20" i="3"/>
  <c r="AT21" i="3"/>
  <c r="AT22" i="3"/>
  <c r="AT23" i="3"/>
  <c r="AT24" i="3"/>
  <c r="AT25" i="3"/>
  <c r="AT26" i="3"/>
  <c r="AT27" i="3"/>
  <c r="AT28" i="3"/>
  <c r="AT29" i="3"/>
  <c r="AT30" i="3"/>
  <c r="AT31" i="3"/>
  <c r="AT32" i="3"/>
  <c r="AT33" i="3"/>
  <c r="AT34" i="3"/>
  <c r="AT35" i="3"/>
  <c r="AT36" i="3"/>
  <c r="AT37" i="3"/>
  <c r="AT38" i="3"/>
  <c r="AT39" i="3"/>
  <c r="AT40" i="3"/>
  <c r="AT41" i="3"/>
  <c r="AU41" i="3" s="1"/>
  <c r="AT42" i="3"/>
  <c r="AT43" i="3"/>
  <c r="AT44" i="3"/>
  <c r="AT45" i="3"/>
  <c r="AT46" i="3"/>
  <c r="AT47" i="3"/>
  <c r="AT48" i="3"/>
  <c r="AT49" i="3"/>
  <c r="AT50" i="3"/>
  <c r="AT51" i="3"/>
  <c r="AT52" i="3"/>
  <c r="AT53" i="3"/>
  <c r="AT54" i="3"/>
  <c r="AT55" i="3"/>
  <c r="AT56" i="3"/>
  <c r="AT57" i="3"/>
  <c r="AT58" i="3"/>
  <c r="AT59" i="3"/>
  <c r="AT60" i="3"/>
  <c r="AT61" i="3"/>
  <c r="AT62" i="3"/>
  <c r="AT63" i="3"/>
  <c r="AT64" i="3"/>
  <c r="AT65" i="3"/>
  <c r="AT66" i="3"/>
  <c r="AT67" i="3"/>
  <c r="AT68" i="3"/>
  <c r="AT69" i="3"/>
  <c r="AT70" i="3"/>
  <c r="AT71" i="3"/>
  <c r="AT72" i="3"/>
  <c r="AT73" i="3"/>
  <c r="AT74" i="3"/>
  <c r="AT75" i="3"/>
  <c r="AT76" i="3"/>
  <c r="AT77" i="3"/>
  <c r="AT78" i="3"/>
  <c r="AT79" i="3"/>
  <c r="AT80" i="3"/>
  <c r="AT81" i="3"/>
  <c r="AT82" i="3"/>
  <c r="AT83" i="3"/>
  <c r="AT84" i="3"/>
  <c r="AT85" i="3"/>
  <c r="AT86" i="3"/>
  <c r="AT87" i="3"/>
  <c r="AT88" i="3"/>
  <c r="AT89" i="3"/>
  <c r="AT90" i="3"/>
  <c r="AT91" i="3"/>
  <c r="AT92" i="3"/>
  <c r="AT93" i="3"/>
  <c r="AT94" i="3"/>
  <c r="AT95" i="3"/>
  <c r="AT96" i="3"/>
  <c r="AT97" i="3"/>
  <c r="AT98" i="3"/>
  <c r="AT99" i="3"/>
  <c r="AT100" i="3"/>
  <c r="AT101" i="3"/>
  <c r="AT102" i="3"/>
  <c r="AT103" i="3"/>
  <c r="AT104" i="3"/>
  <c r="AT105" i="3"/>
  <c r="AT106" i="3"/>
  <c r="AT107" i="3"/>
  <c r="AT108" i="3"/>
  <c r="AT109" i="3"/>
  <c r="AT110" i="3"/>
  <c r="AT111" i="3"/>
  <c r="AT112" i="3"/>
  <c r="AT113" i="3"/>
  <c r="AT114" i="3"/>
  <c r="AT115" i="3"/>
  <c r="AT116" i="3"/>
  <c r="AT117" i="3"/>
  <c r="AT118" i="3"/>
  <c r="AT119" i="3"/>
  <c r="AT120" i="3"/>
  <c r="AT121" i="3"/>
  <c r="AT122" i="3"/>
  <c r="AT123" i="3"/>
  <c r="AT124" i="3"/>
  <c r="AT125" i="3"/>
  <c r="AT126" i="3"/>
  <c r="AT127" i="3"/>
  <c r="AT128" i="3"/>
  <c r="AT129" i="3"/>
  <c r="AT130" i="3"/>
  <c r="AT131" i="3"/>
  <c r="AT132" i="3"/>
  <c r="AT133" i="3"/>
  <c r="AT134" i="3"/>
  <c r="AT135" i="3"/>
  <c r="AT136" i="3"/>
  <c r="AT137" i="3"/>
  <c r="AT138" i="3"/>
  <c r="AT139" i="3"/>
  <c r="AT140" i="3"/>
  <c r="AT141" i="3"/>
  <c r="AT142" i="3"/>
  <c r="AT143" i="3"/>
  <c r="AT144" i="3"/>
  <c r="AT145" i="3"/>
  <c r="AT146" i="3"/>
  <c r="AU146" i="3" s="1"/>
  <c r="AT147" i="3"/>
  <c r="AT148" i="3"/>
  <c r="AT149" i="3"/>
  <c r="AT150" i="3"/>
  <c r="AT151" i="3"/>
  <c r="AT152" i="3"/>
  <c r="AT153" i="3"/>
  <c r="AT154" i="3"/>
  <c r="AT155" i="3"/>
  <c r="AT156" i="3"/>
  <c r="AT157" i="3"/>
  <c r="AT158" i="3"/>
  <c r="AT159" i="3"/>
  <c r="AT160" i="3"/>
  <c r="AT161" i="3"/>
  <c r="AT162" i="3"/>
  <c r="AT163" i="3"/>
  <c r="AT164" i="3"/>
  <c r="AT165" i="3"/>
  <c r="AT166" i="3"/>
  <c r="AT167" i="3"/>
  <c r="AT168" i="3"/>
  <c r="AT169" i="3"/>
  <c r="AT170" i="3"/>
  <c r="AT171" i="3"/>
  <c r="AT172" i="3"/>
  <c r="AT173" i="3"/>
  <c r="AT174" i="3"/>
  <c r="AT175" i="3"/>
  <c r="AT176" i="3"/>
  <c r="AT177" i="3"/>
  <c r="AT178" i="3"/>
  <c r="AT179" i="3"/>
  <c r="AT180" i="3"/>
  <c r="AT181" i="3"/>
  <c r="AT182" i="3"/>
  <c r="AT183" i="3"/>
  <c r="AT184" i="3"/>
  <c r="AT185" i="3"/>
  <c r="AT186" i="3"/>
  <c r="AT187" i="3"/>
  <c r="AT188" i="3"/>
  <c r="AT189" i="3"/>
  <c r="AT190" i="3"/>
  <c r="AT191" i="3"/>
  <c r="AT192" i="3"/>
  <c r="AT193" i="3"/>
  <c r="AT194" i="3"/>
  <c r="AT195" i="3"/>
  <c r="AT196" i="3"/>
  <c r="AT197" i="3"/>
  <c r="AT198" i="3"/>
  <c r="AT199" i="3"/>
  <c r="AT200" i="3"/>
  <c r="AT201" i="3"/>
  <c r="AT202" i="3"/>
  <c r="AV41" i="3" l="1"/>
  <c r="AW41" i="3" s="1"/>
  <c r="AX41" i="3" s="1"/>
  <c r="AV146" i="3"/>
  <c r="AW146" i="3" s="1"/>
  <c r="AX146" i="3" s="1"/>
  <c r="B20" i="3" l="1"/>
  <c r="AL7" i="3" l="1"/>
  <c r="AU7" i="3" s="1"/>
  <c r="AL8" i="3"/>
  <c r="AU8" i="3" s="1"/>
  <c r="AL9" i="3"/>
  <c r="AU9" i="3" s="1"/>
  <c r="AL10" i="3"/>
  <c r="AU10" i="3" s="1"/>
  <c r="AL11" i="3"/>
  <c r="AU11" i="3" s="1"/>
  <c r="AL12" i="3"/>
  <c r="AU12" i="3" s="1"/>
  <c r="AL13" i="3"/>
  <c r="AU13" i="3" s="1"/>
  <c r="AL14" i="3"/>
  <c r="AU14" i="3" s="1"/>
  <c r="AL15" i="3"/>
  <c r="AU15" i="3" s="1"/>
  <c r="AL16" i="3"/>
  <c r="AU16" i="3" s="1"/>
  <c r="AL17" i="3"/>
  <c r="AU17" i="3" s="1"/>
  <c r="AL18" i="3"/>
  <c r="AU18" i="3" s="1"/>
  <c r="AL19" i="3"/>
  <c r="AU19" i="3" s="1"/>
  <c r="AL20" i="3"/>
  <c r="AU20" i="3" s="1"/>
  <c r="AL21" i="3"/>
  <c r="AU21" i="3" s="1"/>
  <c r="AL22" i="3"/>
  <c r="AU22" i="3" s="1"/>
  <c r="AL23" i="3"/>
  <c r="AU23" i="3" s="1"/>
  <c r="AL24" i="3"/>
  <c r="AU24" i="3" s="1"/>
  <c r="AL25" i="3"/>
  <c r="AU25" i="3" s="1"/>
  <c r="AL26" i="3"/>
  <c r="AU26" i="3" s="1"/>
  <c r="AL27" i="3"/>
  <c r="AU27" i="3" s="1"/>
  <c r="AL28" i="3"/>
  <c r="AU28" i="3" s="1"/>
  <c r="AL29" i="3"/>
  <c r="AU29" i="3" s="1"/>
  <c r="AL30" i="3"/>
  <c r="AU30" i="3" s="1"/>
  <c r="AL31" i="3"/>
  <c r="AU31" i="3" s="1"/>
  <c r="AL32" i="3"/>
  <c r="AU32" i="3" s="1"/>
  <c r="AL33" i="3"/>
  <c r="AU33" i="3" s="1"/>
  <c r="AL34" i="3"/>
  <c r="AU34" i="3" s="1"/>
  <c r="AL35" i="3"/>
  <c r="AU35" i="3" s="1"/>
  <c r="AL36" i="3"/>
  <c r="AU36" i="3" s="1"/>
  <c r="AL37" i="3"/>
  <c r="AU37" i="3" s="1"/>
  <c r="AL38" i="3"/>
  <c r="AU38" i="3" s="1"/>
  <c r="AL39" i="3"/>
  <c r="AU39" i="3" s="1"/>
  <c r="AL40" i="3"/>
  <c r="AU40" i="3" s="1"/>
  <c r="AU42" i="3"/>
  <c r="AU43" i="3"/>
  <c r="AU44" i="3"/>
  <c r="AU45" i="3"/>
  <c r="AU46" i="3"/>
  <c r="AU47" i="3"/>
  <c r="AU48" i="3"/>
  <c r="AU49" i="3"/>
  <c r="AU50" i="3"/>
  <c r="AU51" i="3"/>
  <c r="AU52" i="3"/>
  <c r="AL53" i="3"/>
  <c r="AU53" i="3" s="1"/>
  <c r="AL54" i="3"/>
  <c r="AU54" i="3" s="1"/>
  <c r="AL55" i="3"/>
  <c r="AU55" i="3" s="1"/>
  <c r="AL56" i="3"/>
  <c r="AU56" i="3" s="1"/>
  <c r="AL57" i="3"/>
  <c r="AU57" i="3" s="1"/>
  <c r="AL58" i="3"/>
  <c r="AU58" i="3" s="1"/>
  <c r="AL59" i="3"/>
  <c r="AU59" i="3" s="1"/>
  <c r="AL60" i="3"/>
  <c r="AU60" i="3" s="1"/>
  <c r="AL61" i="3"/>
  <c r="AU61" i="3" s="1"/>
  <c r="AL62" i="3"/>
  <c r="AU62" i="3" s="1"/>
  <c r="AL63" i="3"/>
  <c r="AU63" i="3" s="1"/>
  <c r="AL64" i="3"/>
  <c r="AU64" i="3" s="1"/>
  <c r="AL65" i="3"/>
  <c r="AU65" i="3" s="1"/>
  <c r="AL66" i="3"/>
  <c r="AU66" i="3" s="1"/>
  <c r="AL67" i="3"/>
  <c r="AU67" i="3" s="1"/>
  <c r="AL68" i="3"/>
  <c r="AU68" i="3" s="1"/>
  <c r="AL69" i="3"/>
  <c r="AU69" i="3" s="1"/>
  <c r="AL70" i="3"/>
  <c r="AU70" i="3" s="1"/>
  <c r="AL71" i="3"/>
  <c r="AU71" i="3" s="1"/>
  <c r="AL72" i="3"/>
  <c r="AU72" i="3" s="1"/>
  <c r="AL73" i="3"/>
  <c r="AU73" i="3" s="1"/>
  <c r="AL74" i="3"/>
  <c r="AU74" i="3" s="1"/>
  <c r="AL75" i="3"/>
  <c r="AU75" i="3" s="1"/>
  <c r="AL76" i="3"/>
  <c r="AU76" i="3" s="1"/>
  <c r="AL77" i="3"/>
  <c r="AU77" i="3" s="1"/>
  <c r="AL78" i="3"/>
  <c r="AU78" i="3" s="1"/>
  <c r="AL79" i="3"/>
  <c r="AU79" i="3" s="1"/>
  <c r="AL80" i="3"/>
  <c r="AU80" i="3" s="1"/>
  <c r="AL81" i="3"/>
  <c r="AU81" i="3" s="1"/>
  <c r="AL82" i="3"/>
  <c r="AU82" i="3" s="1"/>
  <c r="AL83" i="3"/>
  <c r="AU83" i="3" s="1"/>
  <c r="AL84" i="3"/>
  <c r="AU84" i="3" s="1"/>
  <c r="AL85" i="3"/>
  <c r="AU85" i="3" s="1"/>
  <c r="AL86" i="3"/>
  <c r="AU86" i="3" s="1"/>
  <c r="AL87" i="3"/>
  <c r="AU87" i="3" s="1"/>
  <c r="AL88" i="3"/>
  <c r="AU88" i="3" s="1"/>
  <c r="AL89" i="3"/>
  <c r="AU89" i="3" s="1"/>
  <c r="AL90" i="3"/>
  <c r="AU90" i="3" s="1"/>
  <c r="AL91" i="3"/>
  <c r="AU91" i="3" s="1"/>
  <c r="AL92" i="3"/>
  <c r="AU92" i="3" s="1"/>
  <c r="AL93" i="3"/>
  <c r="AU93" i="3" s="1"/>
  <c r="AL94" i="3"/>
  <c r="AU94" i="3" s="1"/>
  <c r="AL95" i="3"/>
  <c r="AU95" i="3" s="1"/>
  <c r="AL96" i="3"/>
  <c r="AU96" i="3" s="1"/>
  <c r="AL97" i="3"/>
  <c r="AU97" i="3" s="1"/>
  <c r="AL98" i="3"/>
  <c r="AU98" i="3" s="1"/>
  <c r="AL99" i="3"/>
  <c r="AU99" i="3" s="1"/>
  <c r="AL100" i="3"/>
  <c r="AU100" i="3" s="1"/>
  <c r="AL101" i="3"/>
  <c r="AU101" i="3" s="1"/>
  <c r="AL102" i="3"/>
  <c r="AU102" i="3" s="1"/>
  <c r="AL103" i="3"/>
  <c r="AU103" i="3" s="1"/>
  <c r="AL104" i="3"/>
  <c r="AU104" i="3" s="1"/>
  <c r="AL105" i="3"/>
  <c r="AU105" i="3" s="1"/>
  <c r="AL106" i="3"/>
  <c r="AU106" i="3" s="1"/>
  <c r="AL107" i="3"/>
  <c r="AU107" i="3" s="1"/>
  <c r="AL108" i="3"/>
  <c r="AU108" i="3" s="1"/>
  <c r="AL109" i="3"/>
  <c r="AU109" i="3" s="1"/>
  <c r="AL110" i="3"/>
  <c r="AU110" i="3" s="1"/>
  <c r="AL111" i="3"/>
  <c r="AU111" i="3" s="1"/>
  <c r="AL112" i="3"/>
  <c r="AU112" i="3" s="1"/>
  <c r="AL113" i="3"/>
  <c r="AU113" i="3" s="1"/>
  <c r="AL114" i="3"/>
  <c r="AU114" i="3" s="1"/>
  <c r="AL115" i="3"/>
  <c r="AU115" i="3" s="1"/>
  <c r="AL116" i="3"/>
  <c r="AU116" i="3" s="1"/>
  <c r="AL117" i="3"/>
  <c r="AU117" i="3" s="1"/>
  <c r="AL118" i="3"/>
  <c r="AU118" i="3" s="1"/>
  <c r="AL119" i="3"/>
  <c r="AU119" i="3" s="1"/>
  <c r="AL120" i="3"/>
  <c r="AU120" i="3" s="1"/>
  <c r="AL121" i="3"/>
  <c r="AU121" i="3" s="1"/>
  <c r="AL122" i="3"/>
  <c r="AU122" i="3" s="1"/>
  <c r="AL123" i="3"/>
  <c r="AU123" i="3" s="1"/>
  <c r="AL124" i="3"/>
  <c r="AU124" i="3" s="1"/>
  <c r="AL125" i="3"/>
  <c r="AU125" i="3" s="1"/>
  <c r="AL126" i="3"/>
  <c r="AU126" i="3" s="1"/>
  <c r="AL127" i="3"/>
  <c r="AU127" i="3" s="1"/>
  <c r="AL128" i="3"/>
  <c r="AU128" i="3" s="1"/>
  <c r="AL129" i="3"/>
  <c r="AU129" i="3" s="1"/>
  <c r="AL130" i="3"/>
  <c r="AU130" i="3" s="1"/>
  <c r="AL131" i="3"/>
  <c r="AU131" i="3" s="1"/>
  <c r="AL132" i="3"/>
  <c r="AU132" i="3" s="1"/>
  <c r="AL133" i="3"/>
  <c r="AU133" i="3" s="1"/>
  <c r="AL134" i="3"/>
  <c r="AU134" i="3" s="1"/>
  <c r="AL135" i="3"/>
  <c r="AU135" i="3" s="1"/>
  <c r="AL136" i="3"/>
  <c r="AU136" i="3" s="1"/>
  <c r="AL137" i="3"/>
  <c r="AU137" i="3" s="1"/>
  <c r="AL138" i="3"/>
  <c r="AU138" i="3" s="1"/>
  <c r="AL139" i="3"/>
  <c r="AU139" i="3" s="1"/>
  <c r="AL140" i="3"/>
  <c r="AU140" i="3" s="1"/>
  <c r="AL141" i="3"/>
  <c r="AU141" i="3" s="1"/>
  <c r="AL142" i="3"/>
  <c r="AU142" i="3" s="1"/>
  <c r="AL143" i="3"/>
  <c r="AU143" i="3" s="1"/>
  <c r="AL144" i="3"/>
  <c r="AU144" i="3" s="1"/>
  <c r="AL145" i="3"/>
  <c r="AU145" i="3" s="1"/>
  <c r="AU147" i="3"/>
  <c r="AU148" i="3"/>
  <c r="AL149" i="3"/>
  <c r="AU149" i="3" s="1"/>
  <c r="AL150" i="3"/>
  <c r="AU150" i="3" s="1"/>
  <c r="AL151" i="3"/>
  <c r="AU151" i="3" s="1"/>
  <c r="AL152" i="3"/>
  <c r="AU152" i="3" s="1"/>
  <c r="AL153" i="3"/>
  <c r="AU153" i="3" s="1"/>
  <c r="AL154" i="3"/>
  <c r="AU154" i="3" s="1"/>
  <c r="AL155" i="3"/>
  <c r="AU155" i="3" s="1"/>
  <c r="AL156" i="3"/>
  <c r="AU156" i="3" s="1"/>
  <c r="AL157" i="3"/>
  <c r="AU157" i="3" s="1"/>
  <c r="AL158" i="3"/>
  <c r="AU158" i="3" s="1"/>
  <c r="AL159" i="3"/>
  <c r="AU159" i="3" s="1"/>
  <c r="AL160" i="3"/>
  <c r="AU160" i="3" s="1"/>
  <c r="AL161" i="3"/>
  <c r="AU161" i="3" s="1"/>
  <c r="AL162" i="3"/>
  <c r="AU162" i="3" s="1"/>
  <c r="AL163" i="3"/>
  <c r="AU163" i="3" s="1"/>
  <c r="AL164" i="3"/>
  <c r="AU164" i="3" s="1"/>
  <c r="AL165" i="3"/>
  <c r="AU165" i="3" s="1"/>
  <c r="AL166" i="3"/>
  <c r="AU166" i="3" s="1"/>
  <c r="AL167" i="3"/>
  <c r="AU167" i="3" s="1"/>
  <c r="AL168" i="3"/>
  <c r="AU168" i="3" s="1"/>
  <c r="AL169" i="3"/>
  <c r="AU169" i="3" s="1"/>
  <c r="AL170" i="3"/>
  <c r="AU170" i="3" s="1"/>
  <c r="AL171" i="3"/>
  <c r="AU171" i="3" s="1"/>
  <c r="AL172" i="3"/>
  <c r="AU172" i="3" s="1"/>
  <c r="AL173" i="3"/>
  <c r="AU173" i="3" s="1"/>
  <c r="AL174" i="3"/>
  <c r="AU174" i="3" s="1"/>
  <c r="AL175" i="3"/>
  <c r="AU175" i="3" s="1"/>
  <c r="AL176" i="3"/>
  <c r="AU176" i="3" s="1"/>
  <c r="AL177" i="3"/>
  <c r="AU177" i="3" s="1"/>
  <c r="AL178" i="3"/>
  <c r="AU178" i="3" s="1"/>
  <c r="AL179" i="3"/>
  <c r="AU179" i="3" s="1"/>
  <c r="AL180" i="3"/>
  <c r="AU180" i="3" s="1"/>
  <c r="AL181" i="3"/>
  <c r="AU181" i="3" s="1"/>
  <c r="AL182" i="3"/>
  <c r="AU182" i="3" s="1"/>
  <c r="AL183" i="3"/>
  <c r="AU183" i="3" s="1"/>
  <c r="AL184" i="3"/>
  <c r="AU184" i="3" s="1"/>
  <c r="AL185" i="3"/>
  <c r="AU185" i="3" s="1"/>
  <c r="AL186" i="3"/>
  <c r="AU186" i="3" s="1"/>
  <c r="AL187" i="3"/>
  <c r="AU187" i="3" s="1"/>
  <c r="AL188" i="3"/>
  <c r="AU188" i="3" s="1"/>
  <c r="AL189" i="3"/>
  <c r="AU189" i="3" s="1"/>
  <c r="AL190" i="3"/>
  <c r="AU190" i="3" s="1"/>
  <c r="AL191" i="3"/>
  <c r="AU191" i="3" s="1"/>
  <c r="AL192" i="3"/>
  <c r="AU192" i="3" s="1"/>
  <c r="AL193" i="3"/>
  <c r="AU193" i="3" s="1"/>
  <c r="AL194" i="3"/>
  <c r="AU194" i="3" s="1"/>
  <c r="AL195" i="3"/>
  <c r="AU195" i="3" s="1"/>
  <c r="AL196" i="3"/>
  <c r="AU196" i="3" s="1"/>
  <c r="AL197" i="3"/>
  <c r="AU197" i="3" s="1"/>
  <c r="AL198" i="3"/>
  <c r="AU198" i="3" s="1"/>
  <c r="AL199" i="3"/>
  <c r="AU199" i="3" s="1"/>
  <c r="AL200" i="3"/>
  <c r="AU200" i="3" s="1"/>
  <c r="AL201" i="3"/>
  <c r="AU201" i="3" s="1"/>
  <c r="AL202" i="3"/>
  <c r="AU202" i="3" s="1"/>
  <c r="P7" i="3"/>
  <c r="AM8" i="3"/>
  <c r="AM9" i="3"/>
  <c r="AM10" i="3"/>
  <c r="AM11" i="3"/>
  <c r="AM12" i="3"/>
  <c r="AM13" i="3"/>
  <c r="AM14" i="3"/>
  <c r="AM15" i="3"/>
  <c r="AM16" i="3"/>
  <c r="AM17" i="3"/>
  <c r="AM18" i="3"/>
  <c r="AM19" i="3"/>
  <c r="AM20" i="3"/>
  <c r="AM21" i="3"/>
  <c r="AM22" i="3"/>
  <c r="AM23" i="3"/>
  <c r="AM24" i="3"/>
  <c r="AM25" i="3"/>
  <c r="AM26" i="3"/>
  <c r="AM27" i="3"/>
  <c r="AM28" i="3"/>
  <c r="AM29" i="3"/>
  <c r="AM30" i="3"/>
  <c r="AM31" i="3"/>
  <c r="AM32" i="3"/>
  <c r="AM33" i="3"/>
  <c r="AM34" i="3"/>
  <c r="AM35" i="3"/>
  <c r="AM36" i="3"/>
  <c r="AM37" i="3"/>
  <c r="AM38" i="3"/>
  <c r="AM39" i="3"/>
  <c r="AM40" i="3"/>
  <c r="AM202" i="3"/>
  <c r="AM7" i="3"/>
  <c r="Q7" i="3"/>
  <c r="Y7" i="3" l="1"/>
  <c r="AV7" i="3" s="1"/>
  <c r="AW7" i="3" s="1"/>
  <c r="Y12" i="3"/>
  <c r="Y131" i="3"/>
  <c r="AV131" i="3" s="1"/>
  <c r="AW131" i="3" s="1"/>
  <c r="Y119" i="3"/>
  <c r="AV119" i="3" s="1"/>
  <c r="AW119" i="3" s="1"/>
  <c r="Y95" i="3"/>
  <c r="Y71" i="3"/>
  <c r="Y48" i="3"/>
  <c r="AV48" i="3" s="1"/>
  <c r="AW48" i="3" s="1"/>
  <c r="Y23" i="3"/>
  <c r="AV23" i="3" s="1"/>
  <c r="AW23" i="3" s="1"/>
  <c r="Y11" i="3"/>
  <c r="AV11" i="3" s="1"/>
  <c r="AW11" i="3" s="1"/>
  <c r="Y191" i="3"/>
  <c r="AV191" i="3" s="1"/>
  <c r="AW191" i="3" s="1"/>
  <c r="Y179" i="3"/>
  <c r="AV179" i="3" s="1"/>
  <c r="AW179" i="3" s="1"/>
  <c r="Y167" i="3"/>
  <c r="AV167" i="3" s="1"/>
  <c r="AW167" i="3" s="1"/>
  <c r="Y155" i="3"/>
  <c r="AV155" i="3" s="1"/>
  <c r="AW155" i="3" s="1"/>
  <c r="Y36" i="3"/>
  <c r="AV36" i="3" s="1"/>
  <c r="AW36" i="3" s="1"/>
  <c r="Y33" i="3"/>
  <c r="AV33" i="3" s="1"/>
  <c r="AW33" i="3" s="1"/>
  <c r="Y9" i="3"/>
  <c r="AV9" i="3" s="1"/>
  <c r="AW9" i="3" s="1"/>
  <c r="Y24" i="3"/>
  <c r="AV24" i="3" s="1"/>
  <c r="AW24" i="3" s="1"/>
  <c r="Y143" i="3"/>
  <c r="AV143" i="3" s="1"/>
  <c r="AW143" i="3" s="1"/>
  <c r="Y107" i="3"/>
  <c r="AV107" i="3" s="1"/>
  <c r="AW107" i="3" s="1"/>
  <c r="Y83" i="3"/>
  <c r="AV83" i="3" s="1"/>
  <c r="AW83" i="3" s="1"/>
  <c r="Y60" i="3"/>
  <c r="AV60" i="3" s="1"/>
  <c r="AW60" i="3" s="1"/>
  <c r="Y35" i="3"/>
  <c r="AV35" i="3" s="1"/>
  <c r="AW35" i="3" s="1"/>
  <c r="Y57" i="3"/>
  <c r="AV57" i="3" s="1"/>
  <c r="AW57" i="3" s="1"/>
  <c r="Y8" i="3"/>
  <c r="AV8" i="3" s="1"/>
  <c r="AW8" i="3" s="1"/>
  <c r="Y190" i="3"/>
  <c r="AV190" i="3" s="1"/>
  <c r="AW190" i="3" s="1"/>
  <c r="Y154" i="3"/>
  <c r="AV154" i="3" s="1"/>
  <c r="AW154" i="3" s="1"/>
  <c r="Y118" i="3"/>
  <c r="AV118" i="3" s="1"/>
  <c r="AW118" i="3" s="1"/>
  <c r="Y70" i="3"/>
  <c r="AV70" i="3" s="1"/>
  <c r="AW70" i="3" s="1"/>
  <c r="Y34" i="3"/>
  <c r="AV34" i="3" s="1"/>
  <c r="AW34" i="3" s="1"/>
  <c r="Y189" i="3"/>
  <c r="AV189" i="3" s="1"/>
  <c r="AW189" i="3" s="1"/>
  <c r="Y141" i="3"/>
  <c r="AV141" i="3" s="1"/>
  <c r="AW141" i="3" s="1"/>
  <c r="Y93" i="3"/>
  <c r="AV93" i="3" s="1"/>
  <c r="AW93" i="3" s="1"/>
  <c r="Y58" i="3"/>
  <c r="AV58" i="3" s="1"/>
  <c r="AW58" i="3" s="1"/>
  <c r="Y21" i="3"/>
  <c r="AV21" i="3" s="1"/>
  <c r="AW21" i="3" s="1"/>
  <c r="Y176" i="3"/>
  <c r="AV176" i="3" s="1"/>
  <c r="AW176" i="3" s="1"/>
  <c r="Y140" i="3"/>
  <c r="AV140" i="3" s="1"/>
  <c r="AW140" i="3" s="1"/>
  <c r="Y92" i="3"/>
  <c r="AV92" i="3" s="1"/>
  <c r="AW92" i="3" s="1"/>
  <c r="Y45" i="3"/>
  <c r="AV45" i="3" s="1"/>
  <c r="AW45" i="3" s="1"/>
  <c r="Y178" i="3"/>
  <c r="AV178" i="3" s="1"/>
  <c r="AW178" i="3" s="1"/>
  <c r="Y142" i="3"/>
  <c r="AV142" i="3" s="1"/>
  <c r="AW142" i="3" s="1"/>
  <c r="Y94" i="3"/>
  <c r="AV94" i="3" s="1"/>
  <c r="AW94" i="3" s="1"/>
  <c r="Y59" i="3"/>
  <c r="Y22" i="3"/>
  <c r="Y165" i="3"/>
  <c r="AV165" i="3" s="1"/>
  <c r="AW165" i="3" s="1"/>
  <c r="Y117" i="3"/>
  <c r="AV117" i="3" s="1"/>
  <c r="AW117" i="3" s="1"/>
  <c r="Y81" i="3"/>
  <c r="AV81" i="3" s="1"/>
  <c r="AW81" i="3" s="1"/>
  <c r="Y46" i="3"/>
  <c r="AV46" i="3" s="1"/>
  <c r="AW46" i="3" s="1"/>
  <c r="Y188" i="3"/>
  <c r="AV188" i="3" s="1"/>
  <c r="AW188" i="3" s="1"/>
  <c r="Y152" i="3"/>
  <c r="AV152" i="3" s="1"/>
  <c r="AW152" i="3" s="1"/>
  <c r="Y116" i="3"/>
  <c r="AV116" i="3" s="1"/>
  <c r="AW116" i="3" s="1"/>
  <c r="Y202" i="3"/>
  <c r="AV202" i="3" s="1"/>
  <c r="AW202" i="3" s="1"/>
  <c r="Y166" i="3"/>
  <c r="AV166" i="3" s="1"/>
  <c r="AW166" i="3" s="1"/>
  <c r="Y130" i="3"/>
  <c r="AV130" i="3" s="1"/>
  <c r="AW130" i="3" s="1"/>
  <c r="Y106" i="3"/>
  <c r="AV106" i="3" s="1"/>
  <c r="AW106" i="3" s="1"/>
  <c r="Y82" i="3"/>
  <c r="AV82" i="3" s="1"/>
  <c r="AW82" i="3" s="1"/>
  <c r="Y47" i="3"/>
  <c r="AV47" i="3" s="1"/>
  <c r="AW47" i="3" s="1"/>
  <c r="Y10" i="3"/>
  <c r="AV10" i="3" s="1"/>
  <c r="AW10" i="3" s="1"/>
  <c r="Y201" i="3"/>
  <c r="AV201" i="3" s="1"/>
  <c r="AW201" i="3" s="1"/>
  <c r="Y177" i="3"/>
  <c r="AV177" i="3" s="1"/>
  <c r="AW177" i="3" s="1"/>
  <c r="Y153" i="3"/>
  <c r="AV153" i="3" s="1"/>
  <c r="AW153" i="3" s="1"/>
  <c r="Y129" i="3"/>
  <c r="AV129" i="3" s="1"/>
  <c r="AW129" i="3" s="1"/>
  <c r="Y105" i="3"/>
  <c r="AV105" i="3" s="1"/>
  <c r="AW105" i="3" s="1"/>
  <c r="Y69" i="3"/>
  <c r="AV69" i="3" s="1"/>
  <c r="AW69" i="3" s="1"/>
  <c r="Y200" i="3"/>
  <c r="AV200" i="3" s="1"/>
  <c r="AW200" i="3" s="1"/>
  <c r="Y164" i="3"/>
  <c r="AV164" i="3" s="1"/>
  <c r="AW164" i="3" s="1"/>
  <c r="Y128" i="3"/>
  <c r="AV128" i="3" s="1"/>
  <c r="AW128" i="3" s="1"/>
  <c r="Y104" i="3"/>
  <c r="AV104" i="3" s="1"/>
  <c r="AW104" i="3" s="1"/>
  <c r="Y80" i="3"/>
  <c r="AV80" i="3" s="1"/>
  <c r="AW80" i="3" s="1"/>
  <c r="AX24" i="3"/>
  <c r="Y193" i="3"/>
  <c r="AV193" i="3" s="1"/>
  <c r="AW193" i="3" s="1"/>
  <c r="Y181" i="3"/>
  <c r="AV181" i="3" s="1"/>
  <c r="AW181" i="3" s="1"/>
  <c r="Y169" i="3"/>
  <c r="AV169" i="3" s="1"/>
  <c r="AW169" i="3" s="1"/>
  <c r="Y157" i="3"/>
  <c r="AV157" i="3" s="1"/>
  <c r="AW157" i="3" s="1"/>
  <c r="Y145" i="3"/>
  <c r="AV145" i="3" s="1"/>
  <c r="AW145" i="3" s="1"/>
  <c r="Y133" i="3"/>
  <c r="AV133" i="3" s="1"/>
  <c r="AW133" i="3" s="1"/>
  <c r="Y121" i="3"/>
  <c r="AV121" i="3" s="1"/>
  <c r="AW121" i="3" s="1"/>
  <c r="Y109" i="3"/>
  <c r="AV109" i="3" s="1"/>
  <c r="AW109" i="3" s="1"/>
  <c r="Y97" i="3"/>
  <c r="AV97" i="3" s="1"/>
  <c r="AW97" i="3" s="1"/>
  <c r="Y85" i="3"/>
  <c r="AV85" i="3" s="1"/>
  <c r="AW85" i="3" s="1"/>
  <c r="Y73" i="3"/>
  <c r="AV73" i="3" s="1"/>
  <c r="AW73" i="3" s="1"/>
  <c r="Y62" i="3"/>
  <c r="AV62" i="3" s="1"/>
  <c r="AW62" i="3" s="1"/>
  <c r="Y50" i="3"/>
  <c r="AV50" i="3" s="1"/>
  <c r="AW50" i="3" s="1"/>
  <c r="Y38" i="3"/>
  <c r="AV38" i="3" s="1"/>
  <c r="AW38" i="3" s="1"/>
  <c r="Y26" i="3"/>
  <c r="AV26" i="3" s="1"/>
  <c r="AW26" i="3" s="1"/>
  <c r="Y14" i="3"/>
  <c r="AV14" i="3" s="1"/>
  <c r="AW14" i="3" s="1"/>
  <c r="Y192" i="3"/>
  <c r="AV192" i="3" s="1"/>
  <c r="AW192" i="3" s="1"/>
  <c r="Y180" i="3"/>
  <c r="AV180" i="3" s="1"/>
  <c r="AW180" i="3" s="1"/>
  <c r="Y168" i="3"/>
  <c r="AV168" i="3" s="1"/>
  <c r="AW168" i="3" s="1"/>
  <c r="Y156" i="3"/>
  <c r="AV156" i="3" s="1"/>
  <c r="AW156" i="3" s="1"/>
  <c r="Y144" i="3"/>
  <c r="AV144" i="3" s="1"/>
  <c r="AW144" i="3" s="1"/>
  <c r="Y132" i="3"/>
  <c r="AV132" i="3" s="1"/>
  <c r="AW132" i="3" s="1"/>
  <c r="Y120" i="3"/>
  <c r="AV120" i="3" s="1"/>
  <c r="AW120" i="3" s="1"/>
  <c r="Y108" i="3"/>
  <c r="AV108" i="3" s="1"/>
  <c r="AW108" i="3" s="1"/>
  <c r="Y96" i="3"/>
  <c r="AV96" i="3" s="1"/>
  <c r="AW96" i="3" s="1"/>
  <c r="Y84" i="3"/>
  <c r="AV84" i="3" s="1"/>
  <c r="AW84" i="3" s="1"/>
  <c r="Y72" i="3"/>
  <c r="AV72" i="3" s="1"/>
  <c r="AW72" i="3" s="1"/>
  <c r="Y61" i="3"/>
  <c r="AV61" i="3" s="1"/>
  <c r="AW61" i="3" s="1"/>
  <c r="Y49" i="3"/>
  <c r="Y37" i="3"/>
  <c r="Y25" i="3"/>
  <c r="AV25" i="3" s="1"/>
  <c r="AW25" i="3" s="1"/>
  <c r="Y13" i="3"/>
  <c r="AV13" i="3" s="1"/>
  <c r="AW13" i="3" s="1"/>
  <c r="Y199" i="3"/>
  <c r="AV199" i="3" s="1"/>
  <c r="AW199" i="3" s="1"/>
  <c r="Y187" i="3"/>
  <c r="AV187" i="3" s="1"/>
  <c r="AW187" i="3" s="1"/>
  <c r="Y175" i="3"/>
  <c r="AV175" i="3" s="1"/>
  <c r="AW175" i="3" s="1"/>
  <c r="Y163" i="3"/>
  <c r="AV163" i="3" s="1"/>
  <c r="AW163" i="3" s="1"/>
  <c r="AX163" i="3" s="1"/>
  <c r="Y151" i="3"/>
  <c r="AV151" i="3" s="1"/>
  <c r="AW151" i="3" s="1"/>
  <c r="Y139" i="3"/>
  <c r="AV139" i="3" s="1"/>
  <c r="AW139" i="3" s="1"/>
  <c r="Y127" i="3"/>
  <c r="AV127" i="3" s="1"/>
  <c r="AW127" i="3" s="1"/>
  <c r="Y115" i="3"/>
  <c r="AV115" i="3" s="1"/>
  <c r="AW115" i="3" s="1"/>
  <c r="Y103" i="3"/>
  <c r="AV103" i="3" s="1"/>
  <c r="AW103" i="3" s="1"/>
  <c r="Y91" i="3"/>
  <c r="AV91" i="3" s="1"/>
  <c r="AW91" i="3" s="1"/>
  <c r="Y79" i="3"/>
  <c r="AV79" i="3" s="1"/>
  <c r="AW79" i="3" s="1"/>
  <c r="Y68" i="3"/>
  <c r="AV68" i="3" s="1"/>
  <c r="AW68" i="3" s="1"/>
  <c r="Y56" i="3"/>
  <c r="AV56" i="3" s="1"/>
  <c r="AW56" i="3" s="1"/>
  <c r="Y44" i="3"/>
  <c r="AV44" i="3" s="1"/>
  <c r="AW44" i="3" s="1"/>
  <c r="Y32" i="3"/>
  <c r="AV32" i="3" s="1"/>
  <c r="AW32" i="3" s="1"/>
  <c r="Y20" i="3"/>
  <c r="AV20" i="3" s="1"/>
  <c r="AW20" i="3" s="1"/>
  <c r="AX47" i="3"/>
  <c r="Y194" i="3"/>
  <c r="AV194" i="3" s="1"/>
  <c r="AW194" i="3" s="1"/>
  <c r="Y158" i="3"/>
  <c r="AV158" i="3" s="1"/>
  <c r="AW158" i="3" s="1"/>
  <c r="Y110" i="3"/>
  <c r="AV110" i="3" s="1"/>
  <c r="AW110" i="3" s="1"/>
  <c r="Y74" i="3"/>
  <c r="AV74" i="3" s="1"/>
  <c r="AW74" i="3" s="1"/>
  <c r="Y27" i="3"/>
  <c r="AV27" i="3" s="1"/>
  <c r="AW27" i="3" s="1"/>
  <c r="Y198" i="3"/>
  <c r="AV198" i="3" s="1"/>
  <c r="AW198" i="3" s="1"/>
  <c r="Y186" i="3"/>
  <c r="AV186" i="3" s="1"/>
  <c r="AW186" i="3" s="1"/>
  <c r="Y174" i="3"/>
  <c r="AV174" i="3" s="1"/>
  <c r="AW174" i="3" s="1"/>
  <c r="Y162" i="3"/>
  <c r="AV162" i="3" s="1"/>
  <c r="AW162" i="3" s="1"/>
  <c r="Y150" i="3"/>
  <c r="AV150" i="3" s="1"/>
  <c r="AW150" i="3" s="1"/>
  <c r="Y138" i="3"/>
  <c r="Y126" i="3"/>
  <c r="AV126" i="3" s="1"/>
  <c r="AW126" i="3" s="1"/>
  <c r="Y114" i="3"/>
  <c r="AV114" i="3" s="1"/>
  <c r="AW114" i="3" s="1"/>
  <c r="Y102" i="3"/>
  <c r="AV102" i="3" s="1"/>
  <c r="AW102" i="3" s="1"/>
  <c r="Y90" i="3"/>
  <c r="AV90" i="3" s="1"/>
  <c r="AW90" i="3" s="1"/>
  <c r="Y78" i="3"/>
  <c r="AV78" i="3" s="1"/>
  <c r="AW78" i="3" s="1"/>
  <c r="Y67" i="3"/>
  <c r="AV67" i="3" s="1"/>
  <c r="AW67" i="3" s="1"/>
  <c r="Y55" i="3"/>
  <c r="AV55" i="3" s="1"/>
  <c r="AW55" i="3" s="1"/>
  <c r="Y43" i="3"/>
  <c r="AV43" i="3" s="1"/>
  <c r="AW43" i="3" s="1"/>
  <c r="Y31" i="3"/>
  <c r="AV31" i="3" s="1"/>
  <c r="AW31" i="3" s="1"/>
  <c r="Y19" i="3"/>
  <c r="AV19" i="3" s="1"/>
  <c r="AW19" i="3" s="1"/>
  <c r="Y182" i="3"/>
  <c r="AV182" i="3" s="1"/>
  <c r="AW182" i="3" s="1"/>
  <c r="Y134" i="3"/>
  <c r="AV134" i="3" s="1"/>
  <c r="AW134" i="3" s="1"/>
  <c r="Y98" i="3"/>
  <c r="AV98" i="3" s="1"/>
  <c r="AW98" i="3" s="1"/>
  <c r="Y63" i="3"/>
  <c r="AV63" i="3" s="1"/>
  <c r="AW63" i="3" s="1"/>
  <c r="Y15" i="3"/>
  <c r="AV15" i="3" s="1"/>
  <c r="AW15" i="3" s="1"/>
  <c r="Y197" i="3"/>
  <c r="AV197" i="3" s="1"/>
  <c r="AW197" i="3" s="1"/>
  <c r="Y185" i="3"/>
  <c r="AV185" i="3" s="1"/>
  <c r="AW185" i="3" s="1"/>
  <c r="Y173" i="3"/>
  <c r="AV173" i="3" s="1"/>
  <c r="AW173" i="3" s="1"/>
  <c r="Y161" i="3"/>
  <c r="AV161" i="3" s="1"/>
  <c r="AW161" i="3" s="1"/>
  <c r="Y149" i="3"/>
  <c r="AV149" i="3" s="1"/>
  <c r="AW149" i="3" s="1"/>
  <c r="Y137" i="3"/>
  <c r="AV137" i="3" s="1"/>
  <c r="AW137" i="3" s="1"/>
  <c r="Y125" i="3"/>
  <c r="AV125" i="3" s="1"/>
  <c r="AW125" i="3" s="1"/>
  <c r="Y113" i="3"/>
  <c r="AV113" i="3" s="1"/>
  <c r="AW113" i="3" s="1"/>
  <c r="Y101" i="3"/>
  <c r="AV101" i="3" s="1"/>
  <c r="AW101" i="3" s="1"/>
  <c r="Y89" i="3"/>
  <c r="AV89" i="3" s="1"/>
  <c r="AW89" i="3" s="1"/>
  <c r="Y77" i="3"/>
  <c r="AV77" i="3" s="1"/>
  <c r="AW77" i="3" s="1"/>
  <c r="Y66" i="3"/>
  <c r="AV66" i="3" s="1"/>
  <c r="AW66" i="3" s="1"/>
  <c r="Y54" i="3"/>
  <c r="AV54" i="3" s="1"/>
  <c r="AW54" i="3" s="1"/>
  <c r="Y42" i="3"/>
  <c r="AV42" i="3" s="1"/>
  <c r="AW42" i="3" s="1"/>
  <c r="Y30" i="3"/>
  <c r="AV30" i="3" s="1"/>
  <c r="AW30" i="3" s="1"/>
  <c r="Y18" i="3"/>
  <c r="AV18" i="3" s="1"/>
  <c r="AW18" i="3" s="1"/>
  <c r="Y170" i="3"/>
  <c r="AV170" i="3" s="1"/>
  <c r="AW170" i="3" s="1"/>
  <c r="Y122" i="3"/>
  <c r="AV122" i="3" s="1"/>
  <c r="AW122" i="3" s="1"/>
  <c r="Y86" i="3"/>
  <c r="AV86" i="3" s="1"/>
  <c r="AW86" i="3" s="1"/>
  <c r="Y51" i="3"/>
  <c r="AV51" i="3" s="1"/>
  <c r="AW51" i="3" s="1"/>
  <c r="Y39" i="3"/>
  <c r="AV39" i="3" s="1"/>
  <c r="AW39" i="3" s="1"/>
  <c r="Y196" i="3"/>
  <c r="AV196" i="3" s="1"/>
  <c r="AW196" i="3" s="1"/>
  <c r="Y184" i="3"/>
  <c r="AV184" i="3" s="1"/>
  <c r="AW184" i="3" s="1"/>
  <c r="Y172" i="3"/>
  <c r="AV172" i="3" s="1"/>
  <c r="AW172" i="3" s="1"/>
  <c r="Y160" i="3"/>
  <c r="AV160" i="3" s="1"/>
  <c r="AW160" i="3" s="1"/>
  <c r="Y148" i="3"/>
  <c r="AV148" i="3" s="1"/>
  <c r="AW148" i="3" s="1"/>
  <c r="Y136" i="3"/>
  <c r="AV136" i="3" s="1"/>
  <c r="AW136" i="3" s="1"/>
  <c r="Y124" i="3"/>
  <c r="AV124" i="3" s="1"/>
  <c r="AW124" i="3" s="1"/>
  <c r="Y112" i="3"/>
  <c r="AV112" i="3" s="1"/>
  <c r="AW112" i="3" s="1"/>
  <c r="Y100" i="3"/>
  <c r="AV100" i="3" s="1"/>
  <c r="AW100" i="3" s="1"/>
  <c r="Y88" i="3"/>
  <c r="AV88" i="3" s="1"/>
  <c r="AW88" i="3" s="1"/>
  <c r="Y76" i="3"/>
  <c r="AV76" i="3" s="1"/>
  <c r="AW76" i="3" s="1"/>
  <c r="Y65" i="3"/>
  <c r="AV65" i="3" s="1"/>
  <c r="AW65" i="3" s="1"/>
  <c r="Y53" i="3"/>
  <c r="AV53" i="3" s="1"/>
  <c r="AW53" i="3" s="1"/>
  <c r="Y29" i="3"/>
  <c r="AV29" i="3" s="1"/>
  <c r="AW29" i="3" s="1"/>
  <c r="Y17" i="3"/>
  <c r="AV17" i="3" s="1"/>
  <c r="AW17" i="3" s="1"/>
  <c r="Y195" i="3"/>
  <c r="AV195" i="3" s="1"/>
  <c r="AW195" i="3" s="1"/>
  <c r="Y183" i="3"/>
  <c r="AV183" i="3" s="1"/>
  <c r="AW183" i="3" s="1"/>
  <c r="Y171" i="3"/>
  <c r="AV171" i="3" s="1"/>
  <c r="AW171" i="3" s="1"/>
  <c r="Y159" i="3"/>
  <c r="AV159" i="3" s="1"/>
  <c r="AW159" i="3" s="1"/>
  <c r="Y147" i="3"/>
  <c r="AV147" i="3" s="1"/>
  <c r="AW147" i="3" s="1"/>
  <c r="Y135" i="3"/>
  <c r="AV135" i="3" s="1"/>
  <c r="AW135" i="3" s="1"/>
  <c r="Y123" i="3"/>
  <c r="AV123" i="3" s="1"/>
  <c r="AW123" i="3" s="1"/>
  <c r="Y111" i="3"/>
  <c r="AV111" i="3" s="1"/>
  <c r="AW111" i="3" s="1"/>
  <c r="Y99" i="3"/>
  <c r="AV99" i="3" s="1"/>
  <c r="AW99" i="3" s="1"/>
  <c r="Y87" i="3"/>
  <c r="AV87" i="3" s="1"/>
  <c r="AW87" i="3" s="1"/>
  <c r="Y75" i="3"/>
  <c r="AV75" i="3" s="1"/>
  <c r="AW75" i="3" s="1"/>
  <c r="Y64" i="3"/>
  <c r="AV64" i="3" s="1"/>
  <c r="AW64" i="3" s="1"/>
  <c r="Y52" i="3"/>
  <c r="AV52" i="3" s="1"/>
  <c r="AW52" i="3" s="1"/>
  <c r="Y40" i="3"/>
  <c r="AV40" i="3" s="1"/>
  <c r="AW40" i="3" s="1"/>
  <c r="Y28" i="3"/>
  <c r="AV28" i="3" s="1"/>
  <c r="AW28" i="3" s="1"/>
  <c r="Y16" i="3"/>
  <c r="AV16" i="3" s="1"/>
  <c r="AW16" i="3" s="1"/>
  <c r="AV22" i="3" l="1"/>
  <c r="AW22" i="3" s="1"/>
  <c r="AX22" i="3" s="1"/>
  <c r="AV138" i="3"/>
  <c r="AW138" i="3" s="1"/>
  <c r="AX138" i="3" s="1"/>
  <c r="AV95" i="3"/>
  <c r="AW95" i="3" s="1"/>
  <c r="AX95" i="3" s="1"/>
  <c r="AV49" i="3"/>
  <c r="AW49" i="3" s="1"/>
  <c r="AX49" i="3" s="1"/>
  <c r="AV59" i="3"/>
  <c r="AW59" i="3" s="1"/>
  <c r="AX59" i="3" s="1"/>
  <c r="AV12" i="3"/>
  <c r="AW12" i="3" s="1"/>
  <c r="AX12" i="3" s="1"/>
  <c r="AV71" i="3"/>
  <c r="AW71" i="3" s="1"/>
  <c r="AX71" i="3" s="1"/>
  <c r="AV37" i="3"/>
  <c r="AW37" i="3" s="1"/>
  <c r="AX37" i="3" s="1"/>
  <c r="AX96" i="3"/>
  <c r="AX202" i="3"/>
  <c r="AX44" i="3"/>
  <c r="AX178" i="3"/>
  <c r="AX40" i="3"/>
  <c r="AX82" i="3"/>
  <c r="AX35" i="3"/>
  <c r="AX52" i="3"/>
  <c r="AX176" i="3"/>
  <c r="AX57" i="3"/>
  <c r="AX58" i="3"/>
  <c r="AX189" i="3"/>
  <c r="AX106" i="3"/>
  <c r="AX9" i="3"/>
  <c r="AX72" i="3"/>
  <c r="AX34" i="3"/>
  <c r="AX186" i="3"/>
  <c r="AX124" i="3"/>
  <c r="AX139" i="3"/>
  <c r="AX45" i="3"/>
  <c r="AX92" i="3"/>
  <c r="AX143" i="3"/>
  <c r="AX179" i="3"/>
  <c r="AX21" i="3"/>
  <c r="AX94" i="3"/>
  <c r="AX174" i="3"/>
  <c r="AX142" i="3"/>
  <c r="AX181" i="3"/>
  <c r="AX162" i="3"/>
  <c r="AX70" i="3"/>
  <c r="AX11" i="3"/>
  <c r="AX198" i="3"/>
  <c r="AX152" i="3"/>
  <c r="AX60" i="3"/>
  <c r="AX200" i="3"/>
  <c r="AX188" i="3"/>
  <c r="AX102" i="3"/>
  <c r="AX157" i="3"/>
  <c r="AX114" i="3"/>
  <c r="AX13" i="3"/>
  <c r="AX156" i="3"/>
  <c r="AX154" i="3"/>
  <c r="AX112" i="3"/>
  <c r="AX175" i="3"/>
  <c r="AX85" i="3"/>
  <c r="AX23" i="3"/>
  <c r="AX140" i="3"/>
  <c r="AX19" i="3"/>
  <c r="AX31" i="3"/>
  <c r="AX201" i="3"/>
  <c r="AX80" i="3"/>
  <c r="AX81" i="3"/>
  <c r="AX155" i="3"/>
  <c r="AX144" i="3"/>
  <c r="AX122" i="3"/>
  <c r="AX130" i="3"/>
  <c r="AX177" i="3"/>
  <c r="AX185" i="3"/>
  <c r="AX73" i="3"/>
  <c r="AX172" i="3"/>
  <c r="AX64" i="3"/>
  <c r="AX116" i="3"/>
  <c r="AX33" i="3"/>
  <c r="AX36" i="3"/>
  <c r="AX153" i="3"/>
  <c r="AX117" i="3"/>
  <c r="AX99" i="3"/>
  <c r="AX8" i="3"/>
  <c r="AX118" i="3"/>
  <c r="AX111" i="3"/>
  <c r="AX90" i="3"/>
  <c r="AX93" i="3"/>
  <c r="AX100" i="3"/>
  <c r="AX126" i="3"/>
  <c r="AX199" i="3"/>
  <c r="AX108" i="3"/>
  <c r="AX104" i="3"/>
  <c r="AX141" i="3"/>
  <c r="AX168" i="3"/>
  <c r="AX67" i="3"/>
  <c r="AX166" i="3"/>
  <c r="AX190" i="3"/>
  <c r="AX191" i="3"/>
  <c r="AX98" i="3"/>
  <c r="AX32" i="3"/>
  <c r="AX107" i="3"/>
  <c r="AX88" i="3"/>
  <c r="AX131" i="3"/>
  <c r="AX129" i="3"/>
  <c r="AX120" i="3"/>
  <c r="AX84" i="3"/>
  <c r="AX69" i="3"/>
  <c r="AX128" i="3"/>
  <c r="AX43" i="3"/>
  <c r="AX55" i="3"/>
  <c r="AX83" i="3"/>
  <c r="AX167" i="3"/>
  <c r="AX78" i="3"/>
  <c r="AX165" i="3"/>
  <c r="AX48" i="3"/>
  <c r="AX10" i="3"/>
  <c r="AX46" i="3"/>
  <c r="AX158" i="3"/>
  <c r="AX105" i="3"/>
  <c r="AX56" i="3"/>
  <c r="AX50" i="3"/>
  <c r="AX28" i="3"/>
  <c r="AX150" i="3"/>
  <c r="AX79" i="3"/>
  <c r="AX192" i="3"/>
  <c r="AX164" i="3"/>
  <c r="AX119" i="3"/>
  <c r="AX91" i="3"/>
  <c r="AX132" i="3"/>
  <c r="AX17" i="3"/>
  <c r="AX136" i="3"/>
  <c r="AX127" i="3"/>
  <c r="AX123" i="3"/>
  <c r="AX148" i="3"/>
  <c r="AX74" i="3"/>
  <c r="AX20" i="3"/>
  <c r="AX61" i="3"/>
  <c r="AX68" i="3"/>
  <c r="AX29" i="3"/>
  <c r="AX109" i="3"/>
  <c r="AX160" i="3"/>
  <c r="AX180" i="3"/>
  <c r="AX30" i="3"/>
  <c r="AX101" i="3"/>
  <c r="AX161" i="3"/>
  <c r="AX125" i="3"/>
  <c r="AX103" i="3"/>
  <c r="AX173" i="3"/>
  <c r="AX65" i="3"/>
  <c r="AX25" i="3"/>
  <c r="AX194" i="3"/>
  <c r="AX89" i="3"/>
  <c r="AX121" i="3"/>
  <c r="AX133" i="3"/>
  <c r="AX18" i="3"/>
  <c r="AX16" i="3"/>
  <c r="AX170" i="3"/>
  <c r="AX187" i="3"/>
  <c r="AX97" i="3"/>
  <c r="AX197" i="3"/>
  <c r="AX135" i="3"/>
  <c r="AX193" i="3"/>
  <c r="AX145" i="3"/>
  <c r="AX38" i="3"/>
  <c r="AX54" i="3"/>
  <c r="AX182" i="3"/>
  <c r="AX26" i="3"/>
  <c r="AX75" i="3"/>
  <c r="AX149" i="3"/>
  <c r="AX115" i="3"/>
  <c r="AX14" i="3"/>
  <c r="AX76" i="3"/>
  <c r="AX113" i="3"/>
  <c r="AX169" i="3"/>
  <c r="AX87" i="3"/>
  <c r="AX184" i="3"/>
  <c r="AX151" i="3"/>
  <c r="AX62" i="3"/>
  <c r="AX137" i="3"/>
  <c r="AX42" i="3"/>
  <c r="AX77" i="3"/>
  <c r="AX86" i="3"/>
  <c r="AX147" i="3"/>
  <c r="AX196" i="3"/>
  <c r="AX15" i="3"/>
  <c r="AX110" i="3"/>
  <c r="AX183" i="3"/>
  <c r="AX51" i="3"/>
  <c r="AX66" i="3"/>
  <c r="AX27" i="3"/>
  <c r="AX171" i="3"/>
  <c r="AX134" i="3"/>
  <c r="AX159" i="3"/>
  <c r="AX39" i="3"/>
  <c r="AX63" i="3"/>
  <c r="AX53" i="3"/>
  <c r="AX195" i="3"/>
  <c r="AV203" i="3" l="1"/>
  <c r="AX7" i="3"/>
  <c r="AX203" i="3" s="1"/>
  <c r="AW203" i="3"/>
</calcChain>
</file>

<file path=xl/sharedStrings.xml><?xml version="1.0" encoding="utf-8"?>
<sst xmlns="http://schemas.openxmlformats.org/spreadsheetml/2006/main" count="268" uniqueCount="232">
  <si>
    <t>средний</t>
  </si>
  <si>
    <t>норматив</t>
  </si>
  <si>
    <t xml:space="preserve">средний </t>
  </si>
  <si>
    <t xml:space="preserve">норматив </t>
  </si>
  <si>
    <t>сердний</t>
  </si>
  <si>
    <t xml:space="preserve">Тариф на коммунальную услугу (отопление руб,/Гкал) </t>
  </si>
  <si>
    <t>Итого за 6 месяцев Гкал</t>
  </si>
  <si>
    <t>Разница (факт / начисления) Гкал</t>
  </si>
  <si>
    <t>Разница на ДОМ  (факт / начисления) Рубли</t>
  </si>
  <si>
    <t>Разница на кв.м.(факт / начисления) Рубли</t>
  </si>
  <si>
    <t xml:space="preserve">Разница на квартиру 60 кв.м.(факт / начисления) Рубли </t>
  </si>
  <si>
    <t>1 полугодие</t>
  </si>
  <si>
    <t>2 полугодие</t>
  </si>
  <si>
    <t xml:space="preserve">Общая площадь жилых помещений </t>
  </si>
  <si>
    <t xml:space="preserve">Общая площадь мест общего пользования </t>
  </si>
  <si>
    <t>01.01.2021</t>
  </si>
  <si>
    <t>01.02.2021</t>
  </si>
  <si>
    <t>01.03.2021</t>
  </si>
  <si>
    <r>
      <t xml:space="preserve">ИТОГИ  </t>
    </r>
    <r>
      <rPr>
        <b/>
        <sz val="9"/>
        <color theme="1"/>
        <rFont val="Times New Roman"/>
        <family val="1"/>
        <charset val="204"/>
      </rPr>
      <t>без учета нежилых помещений</t>
    </r>
  </si>
  <si>
    <t>Площадь МКД (кв.м.)</t>
  </si>
  <si>
    <t xml:space="preserve">Управляющие компании города Нижнего Новгорода </t>
  </si>
  <si>
    <t>01.04.2021</t>
  </si>
  <si>
    <t>01.05.2021</t>
  </si>
  <si>
    <t>01.06.2021</t>
  </si>
  <si>
    <t>01.07.2021</t>
  </si>
  <si>
    <t>01.08.2021</t>
  </si>
  <si>
    <t>01.09.2021</t>
  </si>
  <si>
    <t>01.10.2021</t>
  </si>
  <si>
    <t>01.11.2021</t>
  </si>
  <si>
    <t>01.12.2021</t>
  </si>
  <si>
    <r>
      <t xml:space="preserve">Объем тепловой энергии по  которому произведены начисления потребителям в 2021 г. 1 полугодие  (Гкал) </t>
    </r>
    <r>
      <rPr>
        <b/>
        <sz val="9"/>
        <color theme="1"/>
        <rFont val="Times New Roman"/>
        <family val="1"/>
        <charset val="204"/>
      </rPr>
      <t>без учета нежилых помещений.</t>
    </r>
  </si>
  <si>
    <r>
      <t xml:space="preserve">Фактический объем тепловой энергии по показаниям ОДПУ в 2020 году  (Гкал) </t>
    </r>
    <r>
      <rPr>
        <b/>
        <sz val="9"/>
        <color theme="1"/>
        <rFont val="Times New Roman"/>
        <family val="1"/>
        <charset val="204"/>
      </rPr>
      <t>без учета нежилых помещений</t>
    </r>
    <r>
      <rPr>
        <sz val="9"/>
        <color theme="1"/>
        <rFont val="Times New Roman"/>
        <family val="1"/>
        <charset val="204"/>
      </rPr>
      <t>.</t>
    </r>
  </si>
  <si>
    <r>
      <t xml:space="preserve">Объем тепловой энергии по  которому произведены начисления потребителям в 2021 г. 2 полугодие  (Гкал) </t>
    </r>
    <r>
      <rPr>
        <b/>
        <sz val="9"/>
        <color theme="1"/>
        <rFont val="Times New Roman"/>
        <family val="1"/>
        <charset val="204"/>
      </rPr>
      <t xml:space="preserve">без учета нежилых помещений </t>
    </r>
  </si>
  <si>
    <r>
      <t xml:space="preserve">Фактический объем тепловой энергии по показаниям ОДПУ в  2021 году  (Гкал) </t>
    </r>
    <r>
      <rPr>
        <b/>
        <sz val="9"/>
        <color theme="1"/>
        <rFont val="Times New Roman"/>
        <family val="1"/>
        <charset val="204"/>
      </rPr>
      <t xml:space="preserve">без учета нежилых помещений </t>
    </r>
  </si>
  <si>
    <t>1 Мая ул.,г.Арзамас, д.53</t>
  </si>
  <si>
    <t xml:space="preserve">11 микрорайон ул.,г.Арзамас, д.8  </t>
  </si>
  <si>
    <t>11 микрорайон ул.,г.Арзамас, д.29А</t>
  </si>
  <si>
    <t>11 микрорайон ул.,г.Арзамас, д.37</t>
  </si>
  <si>
    <t xml:space="preserve">11 микрорайон ул.,г.Арзамас, д.42 (%99,1448) </t>
  </si>
  <si>
    <r>
      <t xml:space="preserve">11 микрорайон ул.,г.Арзамас, д.48 </t>
    </r>
    <r>
      <rPr>
        <b/>
        <sz val="10"/>
        <color indexed="10"/>
        <rFont val="Arial"/>
        <family val="2"/>
        <charset val="204"/>
      </rPr>
      <t>c 01.08.21</t>
    </r>
  </si>
  <si>
    <t>11 микрорайон ул.,г.Арзамас, д.50 (1-80)</t>
  </si>
  <si>
    <t>11 микрорайон ул.,г.Арзамас, д.50 (81-114)</t>
  </si>
  <si>
    <t xml:space="preserve">50 лет ВЛКСМ ул.,г.Арзамас, д.26  </t>
  </si>
  <si>
    <t>50 лет ВЛКСМ ул.,г.Арзамас, д.26/А+26/1</t>
  </si>
  <si>
    <t>50 лет ВЛКСМ ул.,г.Арзамас, д.27 c 01.02.20 (%99,85720)</t>
  </si>
  <si>
    <t>50 лет ВЛКСМ ул.,г.Арзамас, д.28/1(%88,4676)</t>
  </si>
  <si>
    <r>
      <t xml:space="preserve">50 лет ВЛКСМ ул.,г.Арзамас, д.36 </t>
    </r>
    <r>
      <rPr>
        <b/>
        <sz val="10"/>
        <color indexed="10"/>
        <rFont val="Arial"/>
        <family val="2"/>
        <charset val="204"/>
      </rPr>
      <t>c 01.08.21</t>
    </r>
  </si>
  <si>
    <t>50 лет ВЛКСМ ул.,г.Арзамас, д.38/2(%95,9170)</t>
  </si>
  <si>
    <t>9 Мая ул.,г.Арзамас, д.11</t>
  </si>
  <si>
    <t>9 Мая ул.,г.Арзамас, д.13</t>
  </si>
  <si>
    <t>9 Мая ул.,г.Арзамас, д.13/1</t>
  </si>
  <si>
    <t>9 Мая ул.,г.Арзамас, д.13/2</t>
  </si>
  <si>
    <t>9 Мая ул.,г.Арзамас, д.14</t>
  </si>
  <si>
    <t>9 Мая ул.,г.Арзамас, д.15/3</t>
  </si>
  <si>
    <t>9 Мая ул.,г.Арзамас, д.17</t>
  </si>
  <si>
    <t>9 Мая ул.,г.Арзамас, д.18(%97,2602)</t>
  </si>
  <si>
    <t>9 Мая ул.,г.Арзамас, д.19(%81,3628)</t>
  </si>
  <si>
    <t>9 Мая ул.,г.Арзамас, д.26.</t>
  </si>
  <si>
    <t>9 Мая ул.,г.Арзамас, д.27.</t>
  </si>
  <si>
    <t>Березина ул.,г.Арзамас, д.16/1</t>
  </si>
  <si>
    <t>Березина ул.,г.Арзамас, д.16/2</t>
  </si>
  <si>
    <t>Березина ул.,г.Арзамас, д.20/А</t>
  </si>
  <si>
    <t>Березина ул.,г.Арзамас, д.22/3</t>
  </si>
  <si>
    <t>Вахтерова ул.,г.Арзамас, д.16</t>
  </si>
  <si>
    <t>Володарского ул.,г.Арзамас, д.112(%98,6136)</t>
  </si>
  <si>
    <t>Володарского ул.,г.Арзамас, д.114</t>
  </si>
  <si>
    <t>Володарского ул.,г.Арзамас, д.116</t>
  </si>
  <si>
    <t>Володарского ул.,г.Арзамас, д.118</t>
  </si>
  <si>
    <r>
      <t xml:space="preserve">Жуковского ул.,г.Арзамас, д.5 </t>
    </r>
    <r>
      <rPr>
        <b/>
        <sz val="10"/>
        <color indexed="10"/>
        <rFont val="Arial"/>
        <family val="2"/>
        <charset val="204"/>
      </rPr>
      <t>с 01.10.21</t>
    </r>
  </si>
  <si>
    <t>Жуковского ул.,г.Арзамас, д.9   (%99,0271)</t>
  </si>
  <si>
    <t>Жуковского ул.,г.Арзамас, д.11</t>
  </si>
  <si>
    <t>Жуковского ул.,г.Арзамас, д.13</t>
  </si>
  <si>
    <t>Жуковского ул.,г.Арзамас, д.15/1</t>
  </si>
  <si>
    <t>Заклубная ул.,г.Арзамас, д.8</t>
  </si>
  <si>
    <t>Заклубная ул.,г.Арзамас, д.10</t>
  </si>
  <si>
    <t xml:space="preserve">Зеленая ул.,г.Арзамас, д.12 (87,2036) </t>
  </si>
  <si>
    <t xml:space="preserve">Зеленая ул.,г.Арзамас, д.14/1  (%99,6715) </t>
  </si>
  <si>
    <t xml:space="preserve">Зеленая ул.,г.Арзамас, д.16/1 </t>
  </si>
  <si>
    <t xml:space="preserve">Зеленая ул.,г.Арзамас, д.20 </t>
  </si>
  <si>
    <r>
      <t>Зеленая ул.,г.Арзамас, д.22</t>
    </r>
    <r>
      <rPr>
        <b/>
        <sz val="10"/>
        <color indexed="10"/>
        <rFont val="Arial"/>
        <family val="2"/>
        <charset val="204"/>
      </rPr>
      <t xml:space="preserve"> c 01.08.21</t>
    </r>
  </si>
  <si>
    <t xml:space="preserve">Зеленая ул.,г.Арзамас, д.24  </t>
  </si>
  <si>
    <t>Калинина ул.,г.Арзамас, д.1</t>
  </si>
  <si>
    <t xml:space="preserve">Калинина ул.,г.Арзамас, д.2/1(%98,9593) </t>
  </si>
  <si>
    <t>Калинина ул.,г.Арзамас, д.3/А</t>
  </si>
  <si>
    <t>Калинина ул.,г.Арзамас, д.4(%95,3705)</t>
  </si>
  <si>
    <t>Калинина ул.,г.Арзамас, д.5</t>
  </si>
  <si>
    <t>Калинина ул.,г.Арзамас, д.7(%88,03)</t>
  </si>
  <si>
    <t xml:space="preserve">Калинина ул.,г.Арзамас, д.9 (%97,214) </t>
  </si>
  <si>
    <t>Калинина ул.,г.Арзамас, д.11(%98,6922)</t>
  </si>
  <si>
    <t>Калинина ул.,г.Арзамас, д.13</t>
  </si>
  <si>
    <t>Калинина ул.,г.Арзамас, д.15(%86,156) считаем вместе с магазином</t>
  </si>
  <si>
    <t>Калинина ул.,г.Арзамас, д.20(%95,1241)</t>
  </si>
  <si>
    <t>Калинина ул.,г.Арзамас, д.22(%89,3278)</t>
  </si>
  <si>
    <t>Калинина ул.,г.Арзамас, д.26</t>
  </si>
  <si>
    <r>
      <t xml:space="preserve">Калинина ул.,г.Арзамас, д.28 (%97,8738) </t>
    </r>
    <r>
      <rPr>
        <b/>
        <sz val="10"/>
        <color indexed="10"/>
        <rFont val="Arial"/>
        <family val="2"/>
        <charset val="204"/>
      </rPr>
      <t>с 01.10.21</t>
    </r>
  </si>
  <si>
    <t>Калинина ул.,г.Арзамас, д.31 (%89,9871)</t>
  </si>
  <si>
    <t>Калинина ул.,г.Арзамас, д.38 (%96,6928)</t>
  </si>
  <si>
    <t>Калинина ул.,г.Арзамас, д.38/1</t>
  </si>
  <si>
    <t>Калинина ул.,г.Арзамас, д.40(%96,68)</t>
  </si>
  <si>
    <t>Калинина ул.,г.Арзамас, д.40/1(%94,7669)</t>
  </si>
  <si>
    <t>Калинина ул.,г.Арзамас, д.41/1(%90,9769)</t>
  </si>
  <si>
    <r>
      <t xml:space="preserve">Калинина ул.,г.Арзамас, д.43/3 </t>
    </r>
    <r>
      <rPr>
        <b/>
        <sz val="10"/>
        <color indexed="10"/>
        <rFont val="Arial"/>
        <family val="2"/>
        <charset val="204"/>
      </rPr>
      <t>c 01.04.21</t>
    </r>
  </si>
  <si>
    <t>Кирова ул.,г.Арзамас, д.36(%61,7423)</t>
  </si>
  <si>
    <r>
      <t xml:space="preserve">Кирова ул.,г.Арзамас, д.37 с 1-7 п </t>
    </r>
    <r>
      <rPr>
        <b/>
        <sz val="10"/>
        <color indexed="10"/>
        <rFont val="Arial"/>
        <family val="2"/>
        <charset val="204"/>
      </rPr>
      <t>c 01.08.21</t>
    </r>
  </si>
  <si>
    <r>
      <t xml:space="preserve">Кирова ул.,г.Арзамас, д.37 с 8-13 п </t>
    </r>
    <r>
      <rPr>
        <b/>
        <sz val="10"/>
        <color indexed="10"/>
        <rFont val="Arial"/>
        <family val="2"/>
        <charset val="204"/>
      </rPr>
      <t>c 01.08.21</t>
    </r>
  </si>
  <si>
    <r>
      <t xml:space="preserve">Кирова ул.,г.Арзамас, д.39/1(%96,09826) </t>
    </r>
    <r>
      <rPr>
        <b/>
        <sz val="10"/>
        <color indexed="10"/>
        <rFont val="Arial"/>
        <family val="2"/>
        <charset val="204"/>
      </rPr>
      <t>с 01.10.21</t>
    </r>
  </si>
  <si>
    <r>
      <t xml:space="preserve">Кирова ул.,г.Арзамас, д.47 </t>
    </r>
    <r>
      <rPr>
        <b/>
        <sz val="10"/>
        <color indexed="10"/>
        <rFont val="Arial"/>
        <family val="2"/>
        <charset val="204"/>
      </rPr>
      <t>с 01.10.21</t>
    </r>
  </si>
  <si>
    <t>Кирова ул.,г.Арзамас, д.56</t>
  </si>
  <si>
    <t>Кольцова ул.,г.Арзамас, д.12</t>
  </si>
  <si>
    <t>Кольцова ул.,г.Арзамас, д.16</t>
  </si>
  <si>
    <t>Комсомольский б-р.,г.Арзамас, д.3/1</t>
  </si>
  <si>
    <t>Комсомольский б-р.,г.Арзамас, д.3/2</t>
  </si>
  <si>
    <t>Комсомольский б-р.,г.Арзамас, д.5/1(%79,3465)</t>
  </si>
  <si>
    <r>
      <t xml:space="preserve">Комсомольский б-р.,г.Арзамас, д.5/2 </t>
    </r>
    <r>
      <rPr>
        <b/>
        <sz val="10"/>
        <color indexed="10"/>
        <rFont val="Arial"/>
        <family val="2"/>
        <charset val="204"/>
      </rPr>
      <t>с 01.10.21</t>
    </r>
  </si>
  <si>
    <t>Комсомольский б-р.,г.Арзамас, д.5/4</t>
  </si>
  <si>
    <t>Комсомольский б-р.,г.Арзамас, д.7(%99,8638)</t>
  </si>
  <si>
    <t>Комсомольский б-р.,г.Арзамас, д.7/2</t>
  </si>
  <si>
    <t>Комсомольский б-р.,г.Арзамас, д.9/2</t>
  </si>
  <si>
    <t>Комсомольский б-р.,г.Арзамас, д.9/3</t>
  </si>
  <si>
    <r>
      <t xml:space="preserve">Комсомольский б-р.,г.Арзамас, д.10 </t>
    </r>
    <r>
      <rPr>
        <b/>
        <sz val="10"/>
        <color indexed="10"/>
        <rFont val="Arial"/>
        <family val="2"/>
        <charset val="204"/>
      </rPr>
      <t>c 01.08.21</t>
    </r>
  </si>
  <si>
    <t>Комсомольский б-р.,г.Арзамас, д.11(%74,8681)</t>
  </si>
  <si>
    <t>Комсомольский б-р.,г.Арзамас, д.15</t>
  </si>
  <si>
    <t>Комсомольский б-р.,г.Арзамас, д.15/1</t>
  </si>
  <si>
    <t>Комсомольский б-р.,г.Арзамас, д.17/1(%93,13)</t>
  </si>
  <si>
    <t>Короленко ул.,г.Арзамас, д.3</t>
  </si>
  <si>
    <r>
      <t xml:space="preserve">Короленко ул.,г.Арзамас, д.3А </t>
    </r>
    <r>
      <rPr>
        <b/>
        <sz val="10"/>
        <color indexed="10"/>
        <rFont val="Arial"/>
        <family val="2"/>
        <charset val="204"/>
      </rPr>
      <t>c 01.10.21</t>
    </r>
  </si>
  <si>
    <t>Короленко ул.,г.Арзамас, д.9/1</t>
  </si>
  <si>
    <t>Короленко ул.,г.Арзамас, д.12</t>
  </si>
  <si>
    <r>
      <t xml:space="preserve">Короленко ул.,г.Арзамас, д.14 </t>
    </r>
    <r>
      <rPr>
        <b/>
        <sz val="10"/>
        <color indexed="10"/>
        <rFont val="Arial"/>
        <family val="2"/>
        <charset val="204"/>
      </rPr>
      <t>с 01.06.2021</t>
    </r>
  </si>
  <si>
    <t>Короленко ул.,г.Арзамас, д.20</t>
  </si>
  <si>
    <t>Красный путь.,г.Арзамас, д.3/2</t>
  </si>
  <si>
    <t>Красный путь.,г.Арзамас, д.8А</t>
  </si>
  <si>
    <t>Куликова ул.,г.Арзамас, д.24</t>
  </si>
  <si>
    <t>Куликова ул.,г.Арзамас, д.28</t>
  </si>
  <si>
    <t>Куликова ул.,г.Арзамас, д.33</t>
  </si>
  <si>
    <t>Куликова ул.,г.Арзамас, д.35(%93,3604)</t>
  </si>
  <si>
    <t>Куликова ул.,г.Арзамас, д.53</t>
  </si>
  <si>
    <t>Ленина пр-кт.,г.Арзамас, д.103 (%88,5731)</t>
  </si>
  <si>
    <r>
      <t xml:space="preserve">Ленина пр-кт.,г.Арзамас, д.123 (%84,6499) </t>
    </r>
    <r>
      <rPr>
        <b/>
        <sz val="10"/>
        <color indexed="10"/>
        <rFont val="Arial"/>
        <family val="2"/>
        <charset val="204"/>
      </rPr>
      <t>c 01.03.21</t>
    </r>
  </si>
  <si>
    <t>Ленина пр-кт.,г.Арзамас, д.137 (83,414)</t>
  </si>
  <si>
    <t xml:space="preserve">Ленина пр-кт.,г.Арзамас, д.137/1 (83,10679) </t>
  </si>
  <si>
    <t>Ленина пр-кт.,г.Арзамас, д.139</t>
  </si>
  <si>
    <t>Ленина пр-кт.,г.Арзамас, д.141</t>
  </si>
  <si>
    <t>Ленина пр-кт.,г.Арзамас, д.154/1</t>
  </si>
  <si>
    <t>Ленина пр-кт.,г.Арзамас, д.162/1 (97,5433)</t>
  </si>
  <si>
    <t xml:space="preserve">Ленина пр-кт.,г.Арзамас, д.186/1  </t>
  </si>
  <si>
    <t>Ленина пр-кт.,г.Арзамас, д.188   (80,6466)</t>
  </si>
  <si>
    <t>Ленина пр-кт.,г.Арзамас, д.198 (%67,38)</t>
  </si>
  <si>
    <t>Ленина пр-кт.,г.Арзамас, д.204 (%89,5532)</t>
  </si>
  <si>
    <t>Ленина пр-кт.,г.Арзамас, д.206</t>
  </si>
  <si>
    <t>Ленина пр-кт.,г.Арзамас, д.210(%76,2357)</t>
  </si>
  <si>
    <t>Ленина ул.,г.Арзамас, д.97</t>
  </si>
  <si>
    <t>Мира ул.,г.Арзамас, д.3.</t>
  </si>
  <si>
    <t>Мира ул.,г.Арзамас, д.3/3</t>
  </si>
  <si>
    <t>Мира ул.,г.Арзамас, д.3/4</t>
  </si>
  <si>
    <t>Мира ул.,г.Арзамас, д.4   (%95,973)</t>
  </si>
  <si>
    <t>Мира ул.,г.Арзамас, д.5</t>
  </si>
  <si>
    <t>Мира ул.,г.Арзамас, д.5/2</t>
  </si>
  <si>
    <t>Мира ул.,г.Арзамас, д.5/3</t>
  </si>
  <si>
    <t>Мира ул.,г.Арзамас, д.6</t>
  </si>
  <si>
    <t>Мира ул.,г.Арзамас, д.10</t>
  </si>
  <si>
    <t>Мира ул.,г.Арзамас, д.11</t>
  </si>
  <si>
    <t>Мира ул.,г.Арзамас, д.15(%91,7142)</t>
  </si>
  <si>
    <t>Мира ул.,г.Арзамас, д.15/2</t>
  </si>
  <si>
    <t>Мира ул.,г.Арзамас, д.15/4</t>
  </si>
  <si>
    <t>Мира ул.,г.Арзамас, д.16(%94,3662)</t>
  </si>
  <si>
    <t>Мира ул.,г.Арзамас, д.17 (%98,8222)</t>
  </si>
  <si>
    <t>Мира ул.,г.Арзамас, д.17/1</t>
  </si>
  <si>
    <r>
      <t>Мира ул.,г.Арзамас, д.17/4</t>
    </r>
    <r>
      <rPr>
        <b/>
        <sz val="10"/>
        <color indexed="10"/>
        <rFont val="Arial"/>
        <family val="2"/>
        <charset val="204"/>
      </rPr>
      <t xml:space="preserve"> с 01.10.21</t>
    </r>
  </si>
  <si>
    <t>Мира ул.,г.Арзамас, д.18А</t>
  </si>
  <si>
    <t>Мира ул.,г.Арзамас, д.19/5</t>
  </si>
  <si>
    <t>Мира ул.,г.Арзамас, д.21/2</t>
  </si>
  <si>
    <t>Мира ул.,г.Арзамас, д.21/3</t>
  </si>
  <si>
    <t>Мира ул.,г.Арзамас, д.28А</t>
  </si>
  <si>
    <t>Мира ул.,г.Арзамас, д.30</t>
  </si>
  <si>
    <t xml:space="preserve">Мира ул.,г.Арзамас, д.35 (%96,6062) </t>
  </si>
  <si>
    <t>Молодежная ул.,г.Арзамас, д.4</t>
  </si>
  <si>
    <t>Молокозаводская ул.,г.Арзамас, д.29</t>
  </si>
  <si>
    <t>Молокозаводская ул.,г.Арзамас, д.29/1</t>
  </si>
  <si>
    <t>Молокозаводская ул.,г.Арзамас, д.67 (%99,42043)</t>
  </si>
  <si>
    <t>Молокозаводская ул.,г.Арзамас, д.76А</t>
  </si>
  <si>
    <t>Нижегородская ул.,г.Арзамас, д.1 (%72,0406)</t>
  </si>
  <si>
    <t>Нижегородская ул.,г.Арзамас, д.3 одпу с апреля 20</t>
  </si>
  <si>
    <t>Нижегородская ул.,г.Арзамас, д.11</t>
  </si>
  <si>
    <t>Нижегородская ул.,г.Арзамас, д.13(%98,1349)</t>
  </si>
  <si>
    <t>Нижегородская ул.,г.Арзамас, д.20 одпу с февраля 20</t>
  </si>
  <si>
    <t>Нижегородская ул.,г.Арзамас, д.34</t>
  </si>
  <si>
    <t>Нижняя наб.,г.Арзамас, д.3</t>
  </si>
  <si>
    <t>Нижняя наб.,г.Арзамас, д.5 1/12 см в 3 доме</t>
  </si>
  <si>
    <t>Парковая ул.,г.Арзамас, д.1(%76,3454)</t>
  </si>
  <si>
    <t>Парковая ул.,г.Арзамас, д.3</t>
  </si>
  <si>
    <t>Парковая ул.,г.Арзамас, д.4(%92,1307)</t>
  </si>
  <si>
    <t>Парковая ул.,г.Арзамас, д.5(%82,8555)</t>
  </si>
  <si>
    <t>Парковая ул.,г.Арзамас, д.18/1(%95,6808)</t>
  </si>
  <si>
    <t>Парковая ул.,г.Арзамас, д.18/2 (%93,9598)</t>
  </si>
  <si>
    <t>Парковая ул.,г.Арзамас, д.18/3 (%96,6196)</t>
  </si>
  <si>
    <r>
      <t xml:space="preserve">Парковая ул.,г.Арзамас, д.18/4 </t>
    </r>
    <r>
      <rPr>
        <b/>
        <sz val="10"/>
        <color indexed="10"/>
        <rFont val="Arial"/>
        <family val="2"/>
        <charset val="204"/>
      </rPr>
      <t>с 01.10.21</t>
    </r>
  </si>
  <si>
    <r>
      <t xml:space="preserve">Парковая ул.,г.Арзамас, д.20 </t>
    </r>
    <r>
      <rPr>
        <b/>
        <sz val="10"/>
        <color indexed="10"/>
        <rFont val="Arial"/>
        <family val="2"/>
        <charset val="204"/>
      </rPr>
      <t>с 01.10.21</t>
    </r>
  </si>
  <si>
    <t>Парковая ул.,г.Арзамас, д.22/1</t>
  </si>
  <si>
    <t>Парковая ул.,г.Арзамас, д.22/3</t>
  </si>
  <si>
    <t>Парковая ул.,г.Арзамас, д.22/4</t>
  </si>
  <si>
    <r>
      <t xml:space="preserve">Парковая ул.,г.Арзамас, д.24 </t>
    </r>
    <r>
      <rPr>
        <b/>
        <sz val="10"/>
        <color indexed="10"/>
        <rFont val="Arial"/>
        <family val="2"/>
        <charset val="204"/>
      </rPr>
      <t>с 01.10.21</t>
    </r>
  </si>
  <si>
    <t>Парковая ул.,г.Арзамас, д.26(%71,7016)</t>
  </si>
  <si>
    <t>Парковая ул.,г.Арзамас, д.26/1</t>
  </si>
  <si>
    <r>
      <t>Парковая ул.,г.Арзамас, д.28</t>
    </r>
    <r>
      <rPr>
        <b/>
        <sz val="10"/>
        <color indexed="10"/>
        <rFont val="Arial"/>
        <family val="2"/>
        <charset val="204"/>
      </rPr>
      <t xml:space="preserve"> c 01.09.21</t>
    </r>
  </si>
  <si>
    <t>Пландина ул.,г.Арзамас, д.21/3</t>
  </si>
  <si>
    <t>Пландина ул.,г.Арзамас, д.25</t>
  </si>
  <si>
    <t>ПМС-73 тер.,г.Арзамас, д.1. с окт.20, перерасчет за 20, среднемесячного нет.</t>
  </si>
  <si>
    <t>ПМС-73 тер.,г.Арзамас, д.2 дом по нормативу!!!!</t>
  </si>
  <si>
    <t>Победы ул.,г.Арзамас, д.1   (%98,7877)</t>
  </si>
  <si>
    <r>
      <t xml:space="preserve">Победы ул.,г.Арзамас, д.2   (%93,88763) </t>
    </r>
    <r>
      <rPr>
        <b/>
        <sz val="10"/>
        <color indexed="10"/>
        <rFont val="Arial"/>
        <family val="2"/>
        <charset val="204"/>
      </rPr>
      <t>с 01.06.2021</t>
    </r>
  </si>
  <si>
    <t xml:space="preserve">Победы ул.,г.Арзамас, д.3 </t>
  </si>
  <si>
    <r>
      <t xml:space="preserve">Победы ул.,г.Арзамас, д.4 </t>
    </r>
    <r>
      <rPr>
        <b/>
        <sz val="10"/>
        <color indexed="10"/>
        <rFont val="Arial"/>
        <family val="2"/>
        <charset val="204"/>
      </rPr>
      <t>c 01.08.21</t>
    </r>
  </si>
  <si>
    <t xml:space="preserve">Победы ул.,г.Арзамас, д.6 </t>
  </si>
  <si>
    <r>
      <t xml:space="preserve">Победы ул.,г.Арзамас, д.7 </t>
    </r>
    <r>
      <rPr>
        <b/>
        <sz val="10"/>
        <color indexed="10"/>
        <rFont val="Arial"/>
        <family val="2"/>
        <charset val="204"/>
      </rPr>
      <t>c 01.08.21</t>
    </r>
  </si>
  <si>
    <r>
      <t xml:space="preserve">Победы ул.,г.Арзамас, д.11 (99,208%) </t>
    </r>
    <r>
      <rPr>
        <b/>
        <sz val="10"/>
        <color indexed="10"/>
        <rFont val="Arial"/>
        <family val="2"/>
        <charset val="204"/>
      </rPr>
      <t>c 01.10.21</t>
    </r>
  </si>
  <si>
    <t>Революции ул.,г.Арзамас, д.14/1</t>
  </si>
  <si>
    <t>Свободы ул.,г.Арзамас, д.43/1</t>
  </si>
  <si>
    <r>
      <t xml:space="preserve">Севастопольская ул.,г.Арзамас, д.4 </t>
    </r>
    <r>
      <rPr>
        <b/>
        <sz val="10"/>
        <color indexed="10"/>
        <rFont val="Arial"/>
        <family val="2"/>
        <charset val="204"/>
      </rPr>
      <t>c 01.08.21</t>
    </r>
  </si>
  <si>
    <r>
      <t>Советская ул.,г.Арзамас,д.49</t>
    </r>
    <r>
      <rPr>
        <b/>
        <sz val="10"/>
        <color indexed="10"/>
        <rFont val="Arial"/>
        <family val="2"/>
        <charset val="204"/>
      </rPr>
      <t xml:space="preserve"> c 01.02.21</t>
    </r>
  </si>
  <si>
    <t xml:space="preserve">Советская ул.,г.Арзамас,д.70 </t>
  </si>
  <si>
    <r>
      <t xml:space="preserve">Советская ул.,г.Арзамас,д.72 (%97,3644) </t>
    </r>
    <r>
      <rPr>
        <b/>
        <sz val="10"/>
        <color indexed="10"/>
        <rFont val="Arial"/>
        <family val="2"/>
        <charset val="204"/>
      </rPr>
      <t>c 01.02.21</t>
    </r>
  </si>
  <si>
    <t>Солнечная ул.,г.Арзамас, д.10А (96,52392)</t>
  </si>
  <si>
    <t>Солнечная ул.,г.Арзамас, д.10/3</t>
  </si>
  <si>
    <t xml:space="preserve">11 микрорайон ул.,г.Арзамас, д.5 (%98,329) </t>
  </si>
  <si>
    <r>
      <t xml:space="preserve">11 микрорайон ул.,г.Арзамас, д.6 </t>
    </r>
    <r>
      <rPr>
        <b/>
        <sz val="10"/>
        <color indexed="10"/>
        <rFont val="Arial"/>
        <family val="2"/>
        <charset val="204"/>
      </rPr>
      <t>c 01.08.21</t>
    </r>
  </si>
  <si>
    <r>
      <t xml:space="preserve">11 микрорайон ул.,г.Арзамас, д.15 (%98,320) </t>
    </r>
    <r>
      <rPr>
        <b/>
        <sz val="10"/>
        <color indexed="10"/>
        <rFont val="Arial"/>
        <family val="2"/>
        <charset val="204"/>
      </rPr>
      <t>c 01.08.21</t>
    </r>
  </si>
  <si>
    <r>
      <t xml:space="preserve">11 микрорайон ул.,г.Арзамас, д.18 </t>
    </r>
    <r>
      <rPr>
        <b/>
        <sz val="10"/>
        <color indexed="10"/>
        <rFont val="Arial"/>
        <family val="2"/>
        <charset val="204"/>
      </rPr>
      <t>c 01.08.21</t>
    </r>
  </si>
  <si>
    <t>Володарского ул.,г.Арзамас, д.89 с 01.11.21</t>
  </si>
  <si>
    <t>Мира ул.,г.Арзамас, д.17/3 с 01.11.21</t>
  </si>
  <si>
    <t>ОРК</t>
  </si>
  <si>
    <t xml:space="preserve">ООО "ОРК"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</si>
</sst>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12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indexed="8"/>
      <name val="Calibri"/>
      <family val="2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color indexed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0" fontId="2" fillId="0" borderId="0"/>
    <xf numFmtId="164" fontId="3" fillId="0" borderId="0"/>
    <xf numFmtId="0" fontId="4" fillId="0" borderId="0"/>
    <xf numFmtId="0" fontId="5" fillId="0" borderId="0"/>
  </cellStyleXfs>
  <cellXfs count="54">
    <xf numFmtId="0" fontId="0" fillId="0" borderId="0" xfId="0"/>
    <xf numFmtId="0" fontId="7" fillId="0" borderId="0" xfId="0" applyFon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1" xfId="0" applyFont="1" applyFill="1" applyBorder="1"/>
    <xf numFmtId="0" fontId="0" fillId="0" borderId="1" xfId="0" applyFont="1" applyFill="1" applyBorder="1"/>
    <xf numFmtId="0" fontId="0" fillId="0" borderId="1" xfId="0" applyBorder="1"/>
    <xf numFmtId="4" fontId="9" fillId="0" borderId="1" xfId="1" applyNumberFormat="1" applyFont="1" applyFill="1" applyBorder="1" applyAlignment="1">
      <alignment horizontal="center" vertical="center" wrapText="1"/>
    </xf>
    <xf numFmtId="4" fontId="9" fillId="0" borderId="2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7" fillId="2" borderId="2" xfId="0" applyNumberFormat="1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vertical="center" wrapText="1"/>
    </xf>
    <xf numFmtId="2" fontId="7" fillId="2" borderId="4" xfId="0" applyNumberFormat="1" applyFont="1" applyFill="1" applyBorder="1" applyAlignment="1">
      <alignment vertical="center" wrapText="1"/>
    </xf>
    <xf numFmtId="2" fontId="10" fillId="0" borderId="2" xfId="1" applyNumberFormat="1" applyFont="1" applyFill="1" applyBorder="1" applyAlignment="1">
      <alignment horizontal="center" vertical="center" wrapText="1"/>
    </xf>
    <xf numFmtId="2" fontId="10" fillId="0" borderId="3" xfId="1" applyNumberFormat="1" applyFont="1" applyFill="1" applyBorder="1" applyAlignment="1">
      <alignment horizontal="center" vertical="center" wrapText="1"/>
    </xf>
    <xf numFmtId="2" fontId="10" fillId="0" borderId="4" xfId="1" applyNumberFormat="1" applyFont="1" applyFill="1" applyBorder="1" applyAlignment="1">
      <alignment horizontal="center" vertical="center" wrapText="1"/>
    </xf>
    <xf numFmtId="4" fontId="7" fillId="3" borderId="5" xfId="0" applyNumberFormat="1" applyFont="1" applyFill="1" applyBorder="1" applyAlignment="1">
      <alignment horizontal="center" vertical="center" wrapText="1"/>
    </xf>
    <xf numFmtId="4" fontId="7" fillId="3" borderId="6" xfId="0" applyNumberFormat="1" applyFont="1" applyFill="1" applyBorder="1" applyAlignment="1">
      <alignment horizontal="center" vertical="center" wrapText="1"/>
    </xf>
    <xf numFmtId="4" fontId="7" fillId="3" borderId="10" xfId="0" applyNumberFormat="1" applyFont="1" applyFill="1" applyBorder="1" applyAlignment="1">
      <alignment horizontal="center" vertical="center" wrapText="1"/>
    </xf>
    <xf numFmtId="4" fontId="7" fillId="3" borderId="12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4" borderId="2" xfId="0" applyNumberFormat="1" applyFont="1" applyFill="1" applyBorder="1" applyAlignment="1">
      <alignment horizontal="center" vertical="center"/>
    </xf>
    <xf numFmtId="4" fontId="7" fillId="4" borderId="3" xfId="0" applyNumberFormat="1" applyFont="1" applyFill="1" applyBorder="1" applyAlignment="1">
      <alignment horizontal="center" vertical="center"/>
    </xf>
    <xf numFmtId="4" fontId="7" fillId="4" borderId="4" xfId="0" applyNumberFormat="1" applyFont="1" applyFill="1" applyBorder="1" applyAlignment="1">
      <alignment horizontal="center" vertical="center"/>
    </xf>
    <xf numFmtId="4" fontId="7" fillId="5" borderId="2" xfId="0" applyNumberFormat="1" applyFont="1" applyFill="1" applyBorder="1" applyAlignment="1">
      <alignment horizontal="center" vertical="center"/>
    </xf>
    <xf numFmtId="4" fontId="7" fillId="5" borderId="3" xfId="0" applyNumberFormat="1" applyFont="1" applyFill="1" applyBorder="1" applyAlignment="1">
      <alignment horizontal="center" vertical="center"/>
    </xf>
    <xf numFmtId="4" fontId="7" fillId="5" borderId="4" xfId="0" applyNumberFormat="1" applyFont="1" applyFill="1" applyBorder="1" applyAlignment="1">
      <alignment horizontal="center" vertical="center"/>
    </xf>
    <xf numFmtId="4" fontId="7" fillId="3" borderId="11" xfId="0" applyNumberFormat="1" applyFont="1" applyFill="1" applyBorder="1" applyAlignment="1">
      <alignment horizontal="center" vertical="center" wrapText="1"/>
    </xf>
    <xf numFmtId="4" fontId="7" fillId="3" borderId="9" xfId="0" applyNumberFormat="1" applyFont="1" applyFill="1" applyBorder="1" applyAlignment="1">
      <alignment horizontal="center" vertical="center" wrapText="1"/>
    </xf>
    <xf numFmtId="4" fontId="7" fillId="3" borderId="13" xfId="0" applyNumberFormat="1" applyFont="1" applyFill="1" applyBorder="1" applyAlignment="1">
      <alignment horizontal="center" vertical="center" wrapText="1"/>
    </xf>
    <xf numFmtId="4" fontId="7" fillId="3" borderId="8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</cellXfs>
  <cellStyles count="7">
    <cellStyle name="Excel Built-in Normal" xfId="4"/>
    <cellStyle name="Normal" xfId="5"/>
    <cellStyle name="Обычный" xfId="0" builtinId="0"/>
    <cellStyle name="Обычный 2" xfId="2"/>
    <cellStyle name="Обычный 3" xfId="3"/>
    <cellStyle name="Обычный 4" xfId="6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3"/>
  <sheetViews>
    <sheetView tabSelected="1" topLeftCell="AJ190" workbookViewId="0">
      <selection activeCell="A19" sqref="A19"/>
    </sheetView>
  </sheetViews>
  <sheetFormatPr defaultRowHeight="15" x14ac:dyDescent="0.25"/>
  <cols>
    <col min="1" max="1" width="70.140625" customWidth="1"/>
    <col min="2" max="2" width="12.140625" style="20" customWidth="1"/>
    <col min="3" max="3" width="11.140625" style="20" customWidth="1"/>
    <col min="4" max="4" width="10.42578125" style="20" bestFit="1" customWidth="1"/>
    <col min="5" max="5" width="9.140625" style="20"/>
    <col min="6" max="6" width="10.42578125" style="20" bestFit="1" customWidth="1"/>
    <col min="7" max="7" width="9.140625" style="20"/>
    <col min="8" max="8" width="10.42578125" style="20" bestFit="1" customWidth="1"/>
    <col min="9" max="9" width="9.140625" style="20"/>
    <col min="10" max="10" width="10.42578125" style="20" bestFit="1" customWidth="1"/>
    <col min="11" max="11" width="9.140625" style="20"/>
    <col min="12" max="12" width="10.42578125" style="20" bestFit="1" customWidth="1"/>
    <col min="13" max="13" width="9.140625" style="20"/>
    <col min="14" max="14" width="10.42578125" style="20" bestFit="1" customWidth="1"/>
    <col min="15" max="15" width="9.140625" style="20"/>
    <col min="16" max="16" width="11.140625" style="20" customWidth="1"/>
    <col min="17" max="17" width="9.140625" style="20"/>
    <col min="18" max="18" width="10.42578125" style="20" customWidth="1"/>
    <col min="19" max="19" width="12.140625" style="20" customWidth="1"/>
    <col min="20" max="20" width="11.5703125" style="20" customWidth="1"/>
    <col min="21" max="22" width="11.140625" style="20" customWidth="1"/>
    <col min="23" max="23" width="10.5703125" style="20" customWidth="1"/>
    <col min="24" max="24" width="14.7109375" style="20" customWidth="1"/>
    <col min="25" max="25" width="10.85546875" style="20" customWidth="1"/>
    <col min="26" max="26" width="10.42578125" style="20" bestFit="1" customWidth="1"/>
    <col min="27" max="27" width="9.140625" style="20"/>
    <col min="28" max="28" width="10.42578125" style="20" bestFit="1" customWidth="1"/>
    <col min="29" max="29" width="9.140625" style="20"/>
    <col min="30" max="30" width="10.42578125" style="20" bestFit="1" customWidth="1"/>
    <col min="31" max="31" width="9.140625" style="20"/>
    <col min="32" max="32" width="10.42578125" style="20" bestFit="1" customWidth="1"/>
    <col min="33" max="33" width="9.140625" style="20"/>
    <col min="34" max="34" width="10.42578125" style="20" bestFit="1" customWidth="1"/>
    <col min="35" max="35" width="9.140625" style="20"/>
    <col min="36" max="36" width="10.42578125" style="20" bestFit="1" customWidth="1"/>
    <col min="37" max="37" width="9.140625" style="20"/>
    <col min="38" max="38" width="10.42578125" style="20" bestFit="1" customWidth="1"/>
    <col min="39" max="39" width="10.85546875" style="20" customWidth="1"/>
    <col min="40" max="40" width="12.28515625" style="20" customWidth="1"/>
    <col min="41" max="41" width="14.140625" style="20" customWidth="1"/>
    <col min="42" max="42" width="12" style="20" customWidth="1"/>
    <col min="43" max="43" width="10.42578125" style="20" bestFit="1" customWidth="1"/>
    <col min="44" max="44" width="11.85546875" style="20" customWidth="1"/>
    <col min="45" max="45" width="13.42578125" style="20" customWidth="1"/>
    <col min="46" max="46" width="11.42578125" style="20" customWidth="1"/>
    <col min="47" max="47" width="11" style="20" customWidth="1"/>
    <col min="48" max="48" width="12.140625" style="20" customWidth="1"/>
    <col min="49" max="49" width="11.140625" style="20" customWidth="1"/>
    <col min="50" max="50" width="11.5703125" style="20" customWidth="1"/>
  </cols>
  <sheetData>
    <row r="1" spans="1:51" x14ac:dyDescent="0.25">
      <c r="A1" s="1"/>
      <c r="B1" s="14"/>
      <c r="C1" s="14"/>
      <c r="D1" s="35" t="s">
        <v>11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  <c r="Z1" s="38" t="s">
        <v>12</v>
      </c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40"/>
      <c r="AV1" s="29" t="s">
        <v>18</v>
      </c>
      <c r="AW1" s="41"/>
      <c r="AX1" s="42"/>
      <c r="AY1" s="4"/>
    </row>
    <row r="2" spans="1:51" x14ac:dyDescent="0.25">
      <c r="A2" s="45"/>
      <c r="B2" s="46"/>
      <c r="C2" s="47"/>
      <c r="D2" s="33" t="s">
        <v>30</v>
      </c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34"/>
      <c r="Q2" s="49" t="s">
        <v>5</v>
      </c>
      <c r="R2" s="33" t="s">
        <v>31</v>
      </c>
      <c r="S2" s="48"/>
      <c r="T2" s="48"/>
      <c r="U2" s="48"/>
      <c r="V2" s="48"/>
      <c r="W2" s="48"/>
      <c r="X2" s="34"/>
      <c r="Y2" s="11"/>
      <c r="Z2" s="33" t="s">
        <v>32</v>
      </c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34"/>
      <c r="AM2" s="49" t="s">
        <v>5</v>
      </c>
      <c r="AN2" s="33" t="s">
        <v>33</v>
      </c>
      <c r="AO2" s="48"/>
      <c r="AP2" s="48"/>
      <c r="AQ2" s="48"/>
      <c r="AR2" s="48"/>
      <c r="AS2" s="48"/>
      <c r="AT2" s="34"/>
      <c r="AU2" s="11"/>
      <c r="AV2" s="30"/>
      <c r="AW2" s="43"/>
      <c r="AX2" s="44"/>
      <c r="AY2" s="4"/>
    </row>
    <row r="3" spans="1:51" x14ac:dyDescent="0.25">
      <c r="A3" s="2" t="s">
        <v>231</v>
      </c>
      <c r="B3" s="52" t="s">
        <v>19</v>
      </c>
      <c r="C3" s="53"/>
      <c r="D3" s="33" t="s">
        <v>15</v>
      </c>
      <c r="E3" s="34"/>
      <c r="F3" s="33" t="s">
        <v>16</v>
      </c>
      <c r="G3" s="34"/>
      <c r="H3" s="33" t="s">
        <v>17</v>
      </c>
      <c r="I3" s="34"/>
      <c r="J3" s="33" t="s">
        <v>21</v>
      </c>
      <c r="K3" s="34"/>
      <c r="L3" s="33" t="s">
        <v>22</v>
      </c>
      <c r="M3" s="34"/>
      <c r="N3" s="33" t="s">
        <v>23</v>
      </c>
      <c r="O3" s="34"/>
      <c r="P3" s="27" t="s">
        <v>6</v>
      </c>
      <c r="Q3" s="50"/>
      <c r="R3" s="31" t="s">
        <v>15</v>
      </c>
      <c r="S3" s="31" t="s">
        <v>16</v>
      </c>
      <c r="T3" s="31" t="s">
        <v>17</v>
      </c>
      <c r="U3" s="31" t="s">
        <v>21</v>
      </c>
      <c r="V3" s="31" t="s">
        <v>22</v>
      </c>
      <c r="W3" s="31" t="s">
        <v>23</v>
      </c>
      <c r="X3" s="27" t="s">
        <v>6</v>
      </c>
      <c r="Y3" s="27" t="s">
        <v>7</v>
      </c>
      <c r="Z3" s="33" t="s">
        <v>24</v>
      </c>
      <c r="AA3" s="34"/>
      <c r="AB3" s="33" t="s">
        <v>25</v>
      </c>
      <c r="AC3" s="34"/>
      <c r="AD3" s="33" t="s">
        <v>26</v>
      </c>
      <c r="AE3" s="34"/>
      <c r="AF3" s="33" t="s">
        <v>27</v>
      </c>
      <c r="AG3" s="34"/>
      <c r="AH3" s="33" t="s">
        <v>28</v>
      </c>
      <c r="AI3" s="34"/>
      <c r="AJ3" s="33" t="s">
        <v>29</v>
      </c>
      <c r="AK3" s="34"/>
      <c r="AL3" s="27" t="s">
        <v>6</v>
      </c>
      <c r="AM3" s="50"/>
      <c r="AN3" s="31" t="s">
        <v>24</v>
      </c>
      <c r="AO3" s="31" t="s">
        <v>25</v>
      </c>
      <c r="AP3" s="31" t="s">
        <v>26</v>
      </c>
      <c r="AQ3" s="31" t="s">
        <v>27</v>
      </c>
      <c r="AR3" s="31" t="s">
        <v>28</v>
      </c>
      <c r="AS3" s="31" t="s">
        <v>29</v>
      </c>
      <c r="AT3" s="27" t="s">
        <v>6</v>
      </c>
      <c r="AU3" s="27" t="s">
        <v>7</v>
      </c>
      <c r="AV3" s="27" t="s">
        <v>8</v>
      </c>
      <c r="AW3" s="27" t="s">
        <v>9</v>
      </c>
      <c r="AX3" s="29" t="s">
        <v>10</v>
      </c>
      <c r="AY3" s="4"/>
    </row>
    <row r="4" spans="1:51" ht="48" x14ac:dyDescent="0.25">
      <c r="A4" s="3"/>
      <c r="B4" s="8" t="s">
        <v>13</v>
      </c>
      <c r="C4" s="8" t="s">
        <v>14</v>
      </c>
      <c r="D4" s="8" t="s">
        <v>0</v>
      </c>
      <c r="E4" s="8" t="s">
        <v>1</v>
      </c>
      <c r="F4" s="8" t="s">
        <v>0</v>
      </c>
      <c r="G4" s="8" t="s">
        <v>1</v>
      </c>
      <c r="H4" s="8" t="s">
        <v>2</v>
      </c>
      <c r="I4" s="8" t="s">
        <v>3</v>
      </c>
      <c r="J4" s="8" t="s">
        <v>4</v>
      </c>
      <c r="K4" s="8" t="s">
        <v>3</v>
      </c>
      <c r="L4" s="8" t="s">
        <v>2</v>
      </c>
      <c r="M4" s="8" t="s">
        <v>1</v>
      </c>
      <c r="N4" s="8" t="s">
        <v>2</v>
      </c>
      <c r="O4" s="8" t="s">
        <v>3</v>
      </c>
      <c r="P4" s="28"/>
      <c r="Q4" s="51"/>
      <c r="R4" s="32"/>
      <c r="S4" s="32"/>
      <c r="T4" s="32"/>
      <c r="U4" s="32"/>
      <c r="V4" s="32"/>
      <c r="W4" s="32"/>
      <c r="X4" s="28"/>
      <c r="Y4" s="28"/>
      <c r="Z4" s="8" t="s">
        <v>0</v>
      </c>
      <c r="AA4" s="8" t="s">
        <v>1</v>
      </c>
      <c r="AB4" s="8" t="s">
        <v>0</v>
      </c>
      <c r="AC4" s="8" t="s">
        <v>1</v>
      </c>
      <c r="AD4" s="8" t="s">
        <v>2</v>
      </c>
      <c r="AE4" s="8" t="s">
        <v>3</v>
      </c>
      <c r="AF4" s="8" t="s">
        <v>4</v>
      </c>
      <c r="AG4" s="8" t="s">
        <v>3</v>
      </c>
      <c r="AH4" s="8" t="s">
        <v>2</v>
      </c>
      <c r="AI4" s="8" t="s">
        <v>1</v>
      </c>
      <c r="AJ4" s="8" t="s">
        <v>2</v>
      </c>
      <c r="AK4" s="9" t="s">
        <v>3</v>
      </c>
      <c r="AL4" s="28"/>
      <c r="AM4" s="51"/>
      <c r="AN4" s="32"/>
      <c r="AO4" s="32"/>
      <c r="AP4" s="32"/>
      <c r="AQ4" s="32"/>
      <c r="AR4" s="32"/>
      <c r="AS4" s="32"/>
      <c r="AT4" s="28"/>
      <c r="AU4" s="28"/>
      <c r="AV4" s="28"/>
      <c r="AW4" s="28"/>
      <c r="AX4" s="30"/>
      <c r="AY4" s="4"/>
    </row>
    <row r="5" spans="1:51" ht="15" customHeight="1" x14ac:dyDescent="0.25">
      <c r="A5" s="24" t="s">
        <v>20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6"/>
      <c r="AY5" s="4"/>
    </row>
    <row r="6" spans="1:51" x14ac:dyDescent="0.25">
      <c r="A6" s="21" t="s">
        <v>230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3"/>
      <c r="AY6" s="4"/>
    </row>
    <row r="7" spans="1:51" x14ac:dyDescent="0.25">
      <c r="A7" s="5" t="s">
        <v>34</v>
      </c>
      <c r="B7" s="15">
        <v>3239.9</v>
      </c>
      <c r="C7" s="15"/>
      <c r="D7" s="16">
        <v>40.61</v>
      </c>
      <c r="E7" s="17"/>
      <c r="F7" s="16">
        <v>40.61</v>
      </c>
      <c r="G7" s="17"/>
      <c r="H7" s="16">
        <v>40.61</v>
      </c>
      <c r="I7" s="17"/>
      <c r="J7" s="16">
        <v>40.61</v>
      </c>
      <c r="K7" s="17"/>
      <c r="L7" s="16">
        <v>40.61</v>
      </c>
      <c r="M7" s="17"/>
      <c r="N7" s="16">
        <v>40.61</v>
      </c>
      <c r="O7" s="15"/>
      <c r="P7" s="10">
        <f t="shared" ref="P7:P69" si="0">SUM(D7:O7)</f>
        <v>243.66000000000003</v>
      </c>
      <c r="Q7" s="15">
        <f>2120.6*1.2</f>
        <v>2544.7199999999998</v>
      </c>
      <c r="R7" s="15">
        <v>105.611</v>
      </c>
      <c r="S7" s="15">
        <v>104.20399999999998</v>
      </c>
      <c r="T7" s="15">
        <v>83.421999999999997</v>
      </c>
      <c r="U7" s="15">
        <v>52.905999999999999</v>
      </c>
      <c r="V7" s="15">
        <v>17.957000000000001</v>
      </c>
      <c r="W7" s="15">
        <v>0</v>
      </c>
      <c r="X7" s="10">
        <f t="shared" ref="X7:X69" si="1">SUM(R7:W7)</f>
        <v>364.09999999999997</v>
      </c>
      <c r="Y7" s="10">
        <f>X7-P7</f>
        <v>120.43999999999994</v>
      </c>
      <c r="Z7" s="15">
        <v>40.61</v>
      </c>
      <c r="AA7" s="15"/>
      <c r="AB7" s="15">
        <v>40.61</v>
      </c>
      <c r="AC7" s="15"/>
      <c r="AD7" s="15">
        <v>40.61</v>
      </c>
      <c r="AE7" s="15"/>
      <c r="AF7" s="15">
        <v>40.61</v>
      </c>
      <c r="AG7" s="15"/>
      <c r="AH7" s="15">
        <v>40.61</v>
      </c>
      <c r="AI7" s="15"/>
      <c r="AJ7" s="15">
        <v>40.61</v>
      </c>
      <c r="AK7" s="15"/>
      <c r="AL7" s="11">
        <f t="shared" ref="AL7:AL69" si="2">SUM(Z7:AK7)</f>
        <v>243.66000000000003</v>
      </c>
      <c r="AM7" s="15">
        <f>2245.84*1.2</f>
        <v>2695.0080000000003</v>
      </c>
      <c r="AN7" s="15">
        <v>0</v>
      </c>
      <c r="AO7" s="15">
        <v>0</v>
      </c>
      <c r="AP7" s="15">
        <v>0</v>
      </c>
      <c r="AQ7" s="15">
        <v>62.536000000000001</v>
      </c>
      <c r="AR7" s="15">
        <v>73.62</v>
      </c>
      <c r="AS7" s="18">
        <v>97.631</v>
      </c>
      <c r="AT7" s="11">
        <f t="shared" ref="AT7:AT69" si="3">SUM(AN7:AS7)</f>
        <v>233.78700000000001</v>
      </c>
      <c r="AU7" s="11">
        <f t="shared" ref="AU7:AU69" si="4">AT7-AL7</f>
        <v>-9.8730000000000189</v>
      </c>
      <c r="AV7" s="12">
        <f t="shared" ref="AV7:AV69" si="5">(Y7*Q7)+(AU7*AM7)</f>
        <v>279878.26281599974</v>
      </c>
      <c r="AW7" s="12">
        <f t="shared" ref="AW7:AW69" si="6">AV7/(B7+C7)</f>
        <v>86.3848460804345</v>
      </c>
      <c r="AX7" s="13">
        <f t="shared" ref="AX7:AX69" si="7">AW7*60</f>
        <v>5183.09076482607</v>
      </c>
    </row>
    <row r="8" spans="1:51" x14ac:dyDescent="0.25">
      <c r="A8" s="5" t="s">
        <v>224</v>
      </c>
      <c r="B8" s="15">
        <v>4255.7</v>
      </c>
      <c r="C8" s="15"/>
      <c r="D8" s="16">
        <v>36.39</v>
      </c>
      <c r="E8" s="17"/>
      <c r="F8" s="16">
        <v>36.39</v>
      </c>
      <c r="G8" s="17"/>
      <c r="H8" s="16">
        <v>36.39</v>
      </c>
      <c r="I8" s="17"/>
      <c r="J8" s="16">
        <v>36.39</v>
      </c>
      <c r="K8" s="17"/>
      <c r="L8" s="16">
        <v>36.39</v>
      </c>
      <c r="M8" s="17"/>
      <c r="N8" s="16">
        <v>36.39</v>
      </c>
      <c r="O8" s="15"/>
      <c r="P8" s="10">
        <f t="shared" si="0"/>
        <v>218.33999999999997</v>
      </c>
      <c r="Q8" s="15">
        <f t="shared" ref="Q8:Q70" si="8">2120.6*1.2</f>
        <v>2544.7199999999998</v>
      </c>
      <c r="R8" s="15">
        <v>106.013928862</v>
      </c>
      <c r="S8" s="15">
        <v>97.915512889200002</v>
      </c>
      <c r="T8" s="15">
        <v>85.181845229200007</v>
      </c>
      <c r="U8" s="15">
        <v>45.560964558000002</v>
      </c>
      <c r="V8" s="15">
        <v>15.0257278388</v>
      </c>
      <c r="W8" s="15">
        <v>0</v>
      </c>
      <c r="X8" s="10">
        <f t="shared" si="1"/>
        <v>349.6979793772</v>
      </c>
      <c r="Y8" s="10">
        <f t="shared" ref="Y8:Y70" si="9">X8-P8</f>
        <v>131.35797937720002</v>
      </c>
      <c r="Z8" s="15">
        <v>36.39</v>
      </c>
      <c r="AA8" s="15"/>
      <c r="AB8" s="15">
        <v>36.39</v>
      </c>
      <c r="AC8" s="15"/>
      <c r="AD8" s="15">
        <v>36.39</v>
      </c>
      <c r="AE8" s="15"/>
      <c r="AF8" s="15">
        <v>36.39</v>
      </c>
      <c r="AG8" s="15"/>
      <c r="AH8" s="15">
        <v>36.39</v>
      </c>
      <c r="AI8" s="15"/>
      <c r="AJ8" s="15">
        <v>36.39</v>
      </c>
      <c r="AK8" s="15"/>
      <c r="AL8" s="11">
        <f t="shared" si="2"/>
        <v>218.33999999999997</v>
      </c>
      <c r="AM8" s="15">
        <f t="shared" ref="AM8:AM70" si="10">2245.84*1.2</f>
        <v>2695.0080000000003</v>
      </c>
      <c r="AN8" s="15">
        <v>0</v>
      </c>
      <c r="AO8" s="15">
        <v>0</v>
      </c>
      <c r="AP8" s="15">
        <v>0</v>
      </c>
      <c r="AQ8" s="15">
        <v>34.249141178800002</v>
      </c>
      <c r="AR8" s="15">
        <v>55.115640129600003</v>
      </c>
      <c r="AS8" s="17">
        <v>95.61853623639999</v>
      </c>
      <c r="AT8" s="11">
        <f t="shared" si="3"/>
        <v>184.9833175448</v>
      </c>
      <c r="AU8" s="11">
        <f t="shared" si="4"/>
        <v>-33.356682455199973</v>
      </c>
      <c r="AV8" s="12">
        <f t="shared" si="5"/>
        <v>244372.75121052482</v>
      </c>
      <c r="AW8" s="12">
        <f t="shared" si="6"/>
        <v>57.422457224551735</v>
      </c>
      <c r="AX8" s="13">
        <f t="shared" si="7"/>
        <v>3445.347433473104</v>
      </c>
    </row>
    <row r="9" spans="1:51" x14ac:dyDescent="0.25">
      <c r="A9" s="5" t="s">
        <v>225</v>
      </c>
      <c r="B9" s="15">
        <v>6030</v>
      </c>
      <c r="C9" s="15"/>
      <c r="D9" s="16">
        <v>64.69</v>
      </c>
      <c r="E9" s="17"/>
      <c r="F9" s="16">
        <v>64.69</v>
      </c>
      <c r="G9" s="17"/>
      <c r="H9" s="16">
        <v>64.69</v>
      </c>
      <c r="I9" s="17"/>
      <c r="J9" s="16">
        <v>64.69</v>
      </c>
      <c r="K9" s="17"/>
      <c r="L9" s="16">
        <v>64.69</v>
      </c>
      <c r="M9" s="17"/>
      <c r="N9" s="16">
        <v>64.69</v>
      </c>
      <c r="O9" s="15"/>
      <c r="P9" s="10">
        <f t="shared" si="0"/>
        <v>388.14</v>
      </c>
      <c r="Q9" s="15">
        <f t="shared" si="8"/>
        <v>2544.7199999999998</v>
      </c>
      <c r="R9" s="15">
        <v>164.036</v>
      </c>
      <c r="S9" s="15">
        <v>165.054</v>
      </c>
      <c r="T9" s="15">
        <v>143.37899999999999</v>
      </c>
      <c r="U9" s="15">
        <v>77.224000000000004</v>
      </c>
      <c r="V9" s="15">
        <v>26.026</v>
      </c>
      <c r="W9" s="15">
        <v>0</v>
      </c>
      <c r="X9" s="10">
        <f t="shared" si="1"/>
        <v>575.71900000000005</v>
      </c>
      <c r="Y9" s="10">
        <f t="shared" si="9"/>
        <v>187.57900000000006</v>
      </c>
      <c r="Z9" s="15">
        <v>64.69</v>
      </c>
      <c r="AA9" s="15"/>
      <c r="AB9" s="15">
        <v>64.69</v>
      </c>
      <c r="AC9" s="15"/>
      <c r="AD9" s="15">
        <v>64.69</v>
      </c>
      <c r="AE9" s="15"/>
      <c r="AF9" s="15">
        <v>64.69</v>
      </c>
      <c r="AG9" s="15"/>
      <c r="AH9" s="15">
        <v>64.69</v>
      </c>
      <c r="AI9" s="15"/>
      <c r="AJ9" s="15">
        <v>64.69</v>
      </c>
      <c r="AK9" s="15"/>
      <c r="AL9" s="11">
        <f t="shared" si="2"/>
        <v>388.14</v>
      </c>
      <c r="AM9" s="15">
        <f t="shared" si="10"/>
        <v>2695.0080000000003</v>
      </c>
      <c r="AN9" s="15">
        <v>0</v>
      </c>
      <c r="AO9" s="15">
        <v>0</v>
      </c>
      <c r="AP9" s="15">
        <v>0</v>
      </c>
      <c r="AQ9" s="15">
        <v>66.128</v>
      </c>
      <c r="AR9" s="15">
        <v>93.748999999999995</v>
      </c>
      <c r="AS9" s="17">
        <v>158.18299999999999</v>
      </c>
      <c r="AT9" s="11">
        <f t="shared" si="3"/>
        <v>318.06</v>
      </c>
      <c r="AU9" s="11">
        <f t="shared" si="4"/>
        <v>-70.079999999999984</v>
      </c>
      <c r="AV9" s="12">
        <f t="shared" si="5"/>
        <v>288469.87224000017</v>
      </c>
      <c r="AW9" s="12">
        <f t="shared" si="6"/>
        <v>47.839116457711469</v>
      </c>
      <c r="AX9" s="13">
        <f t="shared" si="7"/>
        <v>2870.346987462688</v>
      </c>
    </row>
    <row r="10" spans="1:51" x14ac:dyDescent="0.25">
      <c r="A10" s="5" t="s">
        <v>35</v>
      </c>
      <c r="B10" s="15">
        <v>5517.1</v>
      </c>
      <c r="C10" s="15"/>
      <c r="D10" s="16">
        <v>52.76</v>
      </c>
      <c r="E10" s="17"/>
      <c r="F10" s="16">
        <v>52.76</v>
      </c>
      <c r="G10" s="17"/>
      <c r="H10" s="16">
        <v>52.76</v>
      </c>
      <c r="I10" s="17"/>
      <c r="J10" s="16">
        <v>52.76</v>
      </c>
      <c r="K10" s="17"/>
      <c r="L10" s="16">
        <v>52.76</v>
      </c>
      <c r="M10" s="17"/>
      <c r="N10" s="16">
        <v>52.76</v>
      </c>
      <c r="O10" s="15"/>
      <c r="P10" s="10">
        <f t="shared" si="0"/>
        <v>316.56</v>
      </c>
      <c r="Q10" s="15">
        <f t="shared" si="8"/>
        <v>2544.7199999999998</v>
      </c>
      <c r="R10" s="15">
        <v>180.36199999999999</v>
      </c>
      <c r="S10" s="15">
        <v>146.28800000000001</v>
      </c>
      <c r="T10" s="15">
        <v>127.712</v>
      </c>
      <c r="U10" s="15">
        <v>69.052000000000007</v>
      </c>
      <c r="V10" s="15">
        <v>22.881</v>
      </c>
      <c r="W10" s="15">
        <v>0</v>
      </c>
      <c r="X10" s="10">
        <f t="shared" si="1"/>
        <v>546.29499999999996</v>
      </c>
      <c r="Y10" s="10">
        <f t="shared" si="9"/>
        <v>229.73499999999996</v>
      </c>
      <c r="Z10" s="15">
        <v>52.76</v>
      </c>
      <c r="AA10" s="15"/>
      <c r="AB10" s="15">
        <v>52.76</v>
      </c>
      <c r="AC10" s="15"/>
      <c r="AD10" s="15">
        <v>52.76</v>
      </c>
      <c r="AE10" s="15"/>
      <c r="AF10" s="15">
        <v>52.76</v>
      </c>
      <c r="AG10" s="15"/>
      <c r="AH10" s="15">
        <v>52.76</v>
      </c>
      <c r="AI10" s="15"/>
      <c r="AJ10" s="15">
        <v>52.76</v>
      </c>
      <c r="AK10" s="15"/>
      <c r="AL10" s="11">
        <f t="shared" si="2"/>
        <v>316.56</v>
      </c>
      <c r="AM10" s="15">
        <f t="shared" si="10"/>
        <v>2695.0080000000003</v>
      </c>
      <c r="AN10" s="15">
        <v>0</v>
      </c>
      <c r="AO10" s="15">
        <v>0</v>
      </c>
      <c r="AP10" s="15">
        <v>0</v>
      </c>
      <c r="AQ10" s="15">
        <v>57.774999999999999</v>
      </c>
      <c r="AR10" s="15">
        <v>83.346000000000004</v>
      </c>
      <c r="AS10" s="17">
        <v>138.79499999999999</v>
      </c>
      <c r="AT10" s="11">
        <f t="shared" si="3"/>
        <v>279.916</v>
      </c>
      <c r="AU10" s="11">
        <f t="shared" si="4"/>
        <v>-36.644000000000005</v>
      </c>
      <c r="AV10" s="12">
        <f t="shared" si="5"/>
        <v>485855.37604799983</v>
      </c>
      <c r="AW10" s="12">
        <f t="shared" si="6"/>
        <v>88.063543537003099</v>
      </c>
      <c r="AX10" s="13">
        <f t="shared" si="7"/>
        <v>5283.8126122201857</v>
      </c>
    </row>
    <row r="11" spans="1:51" x14ac:dyDescent="0.25">
      <c r="A11" s="5" t="s">
        <v>226</v>
      </c>
      <c r="B11" s="15">
        <v>4341.8</v>
      </c>
      <c r="C11" s="15"/>
      <c r="D11" s="16">
        <v>42.27</v>
      </c>
      <c r="E11" s="17"/>
      <c r="F11" s="16">
        <v>42.27</v>
      </c>
      <c r="G11" s="17"/>
      <c r="H11" s="16">
        <v>42.27</v>
      </c>
      <c r="I11" s="17"/>
      <c r="J11" s="16">
        <v>42.27</v>
      </c>
      <c r="K11" s="17"/>
      <c r="L11" s="16">
        <v>42.27</v>
      </c>
      <c r="M11" s="17"/>
      <c r="N11" s="16">
        <v>42.27</v>
      </c>
      <c r="O11" s="15"/>
      <c r="P11" s="10">
        <f t="shared" si="0"/>
        <v>253.62000000000003</v>
      </c>
      <c r="Q11" s="15">
        <f t="shared" si="8"/>
        <v>2544.7199999999998</v>
      </c>
      <c r="R11" s="15">
        <v>134.51904714600002</v>
      </c>
      <c r="S11" s="15">
        <v>115.60921924499998</v>
      </c>
      <c r="T11" s="15">
        <v>101.30763568299999</v>
      </c>
      <c r="U11" s="15">
        <v>51.89805364499999</v>
      </c>
      <c r="V11" s="15">
        <v>17.290502441999998</v>
      </c>
      <c r="W11" s="15">
        <v>0</v>
      </c>
      <c r="X11" s="10">
        <f t="shared" si="1"/>
        <v>420.62445816100001</v>
      </c>
      <c r="Y11" s="10">
        <f t="shared" si="9"/>
        <v>167.00445816099997</v>
      </c>
      <c r="Z11" s="15">
        <v>42.27</v>
      </c>
      <c r="AA11" s="15"/>
      <c r="AB11" s="15">
        <v>42.27</v>
      </c>
      <c r="AC11" s="15"/>
      <c r="AD11" s="15">
        <v>42.27</v>
      </c>
      <c r="AE11" s="15"/>
      <c r="AF11" s="15">
        <v>42.27</v>
      </c>
      <c r="AG11" s="15"/>
      <c r="AH11" s="15">
        <v>42.27</v>
      </c>
      <c r="AI11" s="15"/>
      <c r="AJ11" s="15">
        <v>42.27</v>
      </c>
      <c r="AK11" s="15"/>
      <c r="AL11" s="11">
        <f t="shared" si="2"/>
        <v>253.62000000000003</v>
      </c>
      <c r="AM11" s="15">
        <f t="shared" si="10"/>
        <v>2695.0080000000003</v>
      </c>
      <c r="AN11" s="15">
        <v>0</v>
      </c>
      <c r="AO11" s="15">
        <v>0</v>
      </c>
      <c r="AP11" s="15">
        <v>0</v>
      </c>
      <c r="AQ11" s="15">
        <v>45.319482518000001</v>
      </c>
      <c r="AR11" s="15">
        <v>62.313059465999999</v>
      </c>
      <c r="AS11" s="17">
        <v>107.53225589</v>
      </c>
      <c r="AT11" s="11">
        <f t="shared" si="3"/>
        <v>215.16479787399999</v>
      </c>
      <c r="AU11" s="11">
        <f t="shared" si="4"/>
        <v>-38.455202126000046</v>
      </c>
      <c r="AV11" s="12">
        <f t="shared" si="5"/>
        <v>321342.50740027265</v>
      </c>
      <c r="AW11" s="12">
        <f t="shared" si="6"/>
        <v>74.01135644209144</v>
      </c>
      <c r="AX11" s="13">
        <f t="shared" si="7"/>
        <v>4440.6813865254862</v>
      </c>
    </row>
    <row r="12" spans="1:51" x14ac:dyDescent="0.25">
      <c r="A12" s="5" t="s">
        <v>227</v>
      </c>
      <c r="B12" s="15">
        <v>2994.8</v>
      </c>
      <c r="C12" s="15"/>
      <c r="D12" s="16">
        <v>29.74</v>
      </c>
      <c r="E12" s="17"/>
      <c r="F12" s="16">
        <v>29.74</v>
      </c>
      <c r="G12" s="17"/>
      <c r="H12" s="16">
        <v>29.74</v>
      </c>
      <c r="I12" s="17"/>
      <c r="J12" s="16">
        <v>29.74</v>
      </c>
      <c r="K12" s="17"/>
      <c r="L12" s="16">
        <v>29.74</v>
      </c>
      <c r="M12" s="17"/>
      <c r="N12" s="16">
        <v>29.74</v>
      </c>
      <c r="O12" s="15"/>
      <c r="P12" s="10">
        <f t="shared" si="0"/>
        <v>178.44</v>
      </c>
      <c r="Q12" s="15">
        <f t="shared" si="8"/>
        <v>2544.7199999999998</v>
      </c>
      <c r="R12" s="15">
        <v>85.816999999999993</v>
      </c>
      <c r="S12" s="15">
        <v>78.694000000000003</v>
      </c>
      <c r="T12" s="15">
        <v>69.128</v>
      </c>
      <c r="U12" s="15">
        <v>34.994999999999997</v>
      </c>
      <c r="V12" s="15">
        <v>11.872999999999999</v>
      </c>
      <c r="W12" s="15">
        <v>0</v>
      </c>
      <c r="X12" s="10">
        <f t="shared" si="1"/>
        <v>280.50700000000001</v>
      </c>
      <c r="Y12" s="10">
        <f t="shared" si="9"/>
        <v>102.06700000000001</v>
      </c>
      <c r="Z12" s="15">
        <v>29.74</v>
      </c>
      <c r="AA12" s="15"/>
      <c r="AB12" s="15">
        <v>29.74</v>
      </c>
      <c r="AC12" s="15"/>
      <c r="AD12" s="15">
        <v>29.74</v>
      </c>
      <c r="AE12" s="15"/>
      <c r="AF12" s="15">
        <v>29.74</v>
      </c>
      <c r="AG12" s="15"/>
      <c r="AH12" s="15">
        <v>29.74</v>
      </c>
      <c r="AI12" s="15"/>
      <c r="AJ12" s="15">
        <v>29.74</v>
      </c>
      <c r="AK12" s="15"/>
      <c r="AL12" s="11">
        <f t="shared" si="2"/>
        <v>178.44</v>
      </c>
      <c r="AM12" s="15">
        <f t="shared" si="10"/>
        <v>2695.0080000000003</v>
      </c>
      <c r="AN12" s="15">
        <v>0</v>
      </c>
      <c r="AO12" s="15">
        <v>0</v>
      </c>
      <c r="AP12" s="15">
        <v>0</v>
      </c>
      <c r="AQ12" s="15">
        <v>32.694000000000003</v>
      </c>
      <c r="AR12" s="15">
        <v>42.988</v>
      </c>
      <c r="AS12" s="17">
        <v>76.441000000000003</v>
      </c>
      <c r="AT12" s="11">
        <f t="shared" si="3"/>
        <v>152.12299999999999</v>
      </c>
      <c r="AU12" s="11">
        <f t="shared" si="4"/>
        <v>-26.317000000000007</v>
      </c>
      <c r="AV12" s="12">
        <f t="shared" si="5"/>
        <v>188807.41070399998</v>
      </c>
      <c r="AW12" s="12">
        <f t="shared" si="6"/>
        <v>63.045081709630011</v>
      </c>
      <c r="AX12" s="13">
        <f t="shared" si="7"/>
        <v>3782.7049025778006</v>
      </c>
    </row>
    <row r="13" spans="1:51" x14ac:dyDescent="0.25">
      <c r="A13" s="6" t="s">
        <v>36</v>
      </c>
      <c r="B13" s="15">
        <v>4003.6</v>
      </c>
      <c r="C13" s="15"/>
      <c r="D13" s="16">
        <v>36.619999999999997</v>
      </c>
      <c r="E13" s="17"/>
      <c r="F13" s="16">
        <v>36.619999999999997</v>
      </c>
      <c r="G13" s="17"/>
      <c r="H13" s="16">
        <v>36.619999999999997</v>
      </c>
      <c r="I13" s="17"/>
      <c r="J13" s="16">
        <v>36.619999999999997</v>
      </c>
      <c r="K13" s="17"/>
      <c r="L13" s="16">
        <v>36.619999999999997</v>
      </c>
      <c r="M13" s="17"/>
      <c r="N13" s="16">
        <v>36.619999999999997</v>
      </c>
      <c r="O13" s="15"/>
      <c r="P13" s="10">
        <f t="shared" si="0"/>
        <v>219.72</v>
      </c>
      <c r="Q13" s="15">
        <f t="shared" si="8"/>
        <v>2544.7199999999998</v>
      </c>
      <c r="R13" s="15">
        <v>99.688000000000002</v>
      </c>
      <c r="S13" s="15">
        <v>102.23100000000001</v>
      </c>
      <c r="T13" s="15">
        <v>86.066000000000003</v>
      </c>
      <c r="U13" s="15">
        <v>41.277000000000001</v>
      </c>
      <c r="V13" s="15">
        <v>13.788999999999998</v>
      </c>
      <c r="W13" s="15">
        <v>0</v>
      </c>
      <c r="X13" s="10">
        <f t="shared" si="1"/>
        <v>343.05099999999999</v>
      </c>
      <c r="Y13" s="10">
        <f t="shared" si="9"/>
        <v>123.33099999999999</v>
      </c>
      <c r="Z13" s="15">
        <v>36.619999999999997</v>
      </c>
      <c r="AA13" s="15"/>
      <c r="AB13" s="15">
        <v>36.619999999999997</v>
      </c>
      <c r="AC13" s="15"/>
      <c r="AD13" s="15">
        <v>36.619999999999997</v>
      </c>
      <c r="AE13" s="15"/>
      <c r="AF13" s="15">
        <v>36.619999999999997</v>
      </c>
      <c r="AG13" s="15"/>
      <c r="AH13" s="15">
        <v>36.619999999999997</v>
      </c>
      <c r="AI13" s="15"/>
      <c r="AJ13" s="15">
        <v>36.619999999999997</v>
      </c>
      <c r="AK13" s="15"/>
      <c r="AL13" s="11">
        <f t="shared" si="2"/>
        <v>219.72</v>
      </c>
      <c r="AM13" s="15">
        <f t="shared" si="10"/>
        <v>2695.0080000000003</v>
      </c>
      <c r="AN13" s="15">
        <v>0</v>
      </c>
      <c r="AO13" s="15">
        <v>0</v>
      </c>
      <c r="AP13" s="15">
        <v>0</v>
      </c>
      <c r="AQ13" s="15">
        <v>38.037999999999997</v>
      </c>
      <c r="AR13" s="15">
        <v>52.31</v>
      </c>
      <c r="AS13" s="17">
        <v>92.028999999999996</v>
      </c>
      <c r="AT13" s="11">
        <f t="shared" si="3"/>
        <v>182.37700000000001</v>
      </c>
      <c r="AU13" s="11">
        <f t="shared" si="4"/>
        <v>-37.342999999999989</v>
      </c>
      <c r="AV13" s="12">
        <f t="shared" si="5"/>
        <v>213203.17857599998</v>
      </c>
      <c r="AW13" s="12">
        <f t="shared" si="6"/>
        <v>53.252867063642718</v>
      </c>
      <c r="AX13" s="13">
        <f t="shared" si="7"/>
        <v>3195.172023818563</v>
      </c>
    </row>
    <row r="14" spans="1:51" x14ac:dyDescent="0.25">
      <c r="A14" s="6" t="s">
        <v>37</v>
      </c>
      <c r="B14" s="15">
        <v>5017.7</v>
      </c>
      <c r="C14" s="15"/>
      <c r="D14" s="16">
        <v>48.64</v>
      </c>
      <c r="E14" s="17"/>
      <c r="F14" s="16">
        <v>48.64</v>
      </c>
      <c r="G14" s="17"/>
      <c r="H14" s="16">
        <v>48.64</v>
      </c>
      <c r="I14" s="17"/>
      <c r="J14" s="16">
        <v>48.64</v>
      </c>
      <c r="K14" s="17"/>
      <c r="L14" s="16">
        <v>48.64</v>
      </c>
      <c r="M14" s="17"/>
      <c r="N14" s="16">
        <v>48.64</v>
      </c>
      <c r="O14" s="15"/>
      <c r="P14" s="10">
        <f t="shared" si="0"/>
        <v>291.83999999999997</v>
      </c>
      <c r="Q14" s="15">
        <f t="shared" si="8"/>
        <v>2544.7199999999998</v>
      </c>
      <c r="R14" s="15">
        <v>156.84700000000001</v>
      </c>
      <c r="S14" s="15">
        <v>115.869</v>
      </c>
      <c r="T14" s="15">
        <v>130.49100000000001</v>
      </c>
      <c r="U14" s="15">
        <v>71.307000000000002</v>
      </c>
      <c r="V14" s="15">
        <v>24.617000000000001</v>
      </c>
      <c r="W14" s="15">
        <v>0</v>
      </c>
      <c r="X14" s="10">
        <f t="shared" si="1"/>
        <v>499.13100000000003</v>
      </c>
      <c r="Y14" s="10">
        <f t="shared" si="9"/>
        <v>207.29100000000005</v>
      </c>
      <c r="Z14" s="15">
        <v>48.64</v>
      </c>
      <c r="AA14" s="15"/>
      <c r="AB14" s="15">
        <v>48.64</v>
      </c>
      <c r="AC14" s="15"/>
      <c r="AD14" s="15">
        <v>48.64</v>
      </c>
      <c r="AE14" s="15"/>
      <c r="AF14" s="15">
        <v>48.64</v>
      </c>
      <c r="AG14" s="15"/>
      <c r="AH14" s="15">
        <v>48.64</v>
      </c>
      <c r="AI14" s="15"/>
      <c r="AJ14" s="15">
        <v>48.64</v>
      </c>
      <c r="AK14" s="15"/>
      <c r="AL14" s="11">
        <f t="shared" si="2"/>
        <v>291.83999999999997</v>
      </c>
      <c r="AM14" s="15">
        <f t="shared" si="10"/>
        <v>2695.0080000000003</v>
      </c>
      <c r="AN14" s="15">
        <v>0</v>
      </c>
      <c r="AO14" s="15">
        <v>0</v>
      </c>
      <c r="AP14" s="15">
        <v>0</v>
      </c>
      <c r="AQ14" s="15">
        <v>49.63</v>
      </c>
      <c r="AR14" s="15">
        <v>80.641999999999996</v>
      </c>
      <c r="AS14" s="17">
        <v>128.67400000000001</v>
      </c>
      <c r="AT14" s="11">
        <f t="shared" si="3"/>
        <v>258.94600000000003</v>
      </c>
      <c r="AU14" s="11">
        <f t="shared" si="4"/>
        <v>-32.893999999999949</v>
      </c>
      <c r="AV14" s="12">
        <f t="shared" si="5"/>
        <v>438847.9603680002</v>
      </c>
      <c r="AW14" s="12">
        <f t="shared" si="6"/>
        <v>87.459983731191627</v>
      </c>
      <c r="AX14" s="13">
        <f t="shared" si="7"/>
        <v>5247.5990238714976</v>
      </c>
    </row>
    <row r="15" spans="1:51" x14ac:dyDescent="0.25">
      <c r="A15" s="5" t="s">
        <v>38</v>
      </c>
      <c r="B15" s="15">
        <v>4629.3</v>
      </c>
      <c r="C15" s="15"/>
      <c r="D15" s="16">
        <v>51.6</v>
      </c>
      <c r="E15" s="17"/>
      <c r="F15" s="16">
        <v>51.6</v>
      </c>
      <c r="G15" s="17"/>
      <c r="H15" s="16">
        <v>51.6</v>
      </c>
      <c r="I15" s="17"/>
      <c r="J15" s="16">
        <v>51.6</v>
      </c>
      <c r="K15" s="17"/>
      <c r="L15" s="16">
        <v>51.6</v>
      </c>
      <c r="M15" s="17"/>
      <c r="N15" s="16">
        <v>51.6</v>
      </c>
      <c r="O15" s="15"/>
      <c r="P15" s="10">
        <f t="shared" si="0"/>
        <v>309.60000000000002</v>
      </c>
      <c r="Q15" s="15">
        <f t="shared" si="8"/>
        <v>2544.7199999999998</v>
      </c>
      <c r="R15" s="15">
        <v>140.496113184</v>
      </c>
      <c r="S15" s="15">
        <v>115.00003641600001</v>
      </c>
      <c r="T15" s="15">
        <v>119.12743444000002</v>
      </c>
      <c r="U15" s="15">
        <v>67.824957679999997</v>
      </c>
      <c r="V15" s="15">
        <v>23.586547920000001</v>
      </c>
      <c r="W15" s="15">
        <v>0</v>
      </c>
      <c r="X15" s="10">
        <f t="shared" si="1"/>
        <v>466.03508964000002</v>
      </c>
      <c r="Y15" s="10">
        <f t="shared" si="9"/>
        <v>156.43508964</v>
      </c>
      <c r="Z15" s="15">
        <v>51.6</v>
      </c>
      <c r="AA15" s="15"/>
      <c r="AB15" s="15">
        <v>51.6</v>
      </c>
      <c r="AC15" s="15"/>
      <c r="AD15" s="15">
        <v>51.6</v>
      </c>
      <c r="AE15" s="15"/>
      <c r="AF15" s="15">
        <v>51.6</v>
      </c>
      <c r="AG15" s="15"/>
      <c r="AH15" s="15">
        <v>51.6</v>
      </c>
      <c r="AI15" s="15"/>
      <c r="AJ15" s="15">
        <v>51.6</v>
      </c>
      <c r="AK15" s="15"/>
      <c r="AL15" s="11">
        <f t="shared" si="2"/>
        <v>309.60000000000002</v>
      </c>
      <c r="AM15" s="15">
        <f t="shared" si="10"/>
        <v>2695.0080000000003</v>
      </c>
      <c r="AN15" s="15">
        <v>0</v>
      </c>
      <c r="AO15" s="15">
        <v>0</v>
      </c>
      <c r="AP15" s="15">
        <v>0</v>
      </c>
      <c r="AQ15" s="15">
        <v>59.69805842400001</v>
      </c>
      <c r="AR15" s="15">
        <v>79.325754480000001</v>
      </c>
      <c r="AS15" s="17">
        <v>118.69615456000001</v>
      </c>
      <c r="AT15" s="11">
        <f t="shared" si="3"/>
        <v>257.71996746400004</v>
      </c>
      <c r="AU15" s="11">
        <f t="shared" si="4"/>
        <v>-51.880032535999987</v>
      </c>
      <c r="AV15" s="12">
        <f t="shared" si="5"/>
        <v>258266.3985839205</v>
      </c>
      <c r="AW15" s="12">
        <f t="shared" si="6"/>
        <v>55.789514307545524</v>
      </c>
      <c r="AX15" s="13">
        <f t="shared" si="7"/>
        <v>3347.3708584527312</v>
      </c>
    </row>
    <row r="16" spans="1:51" x14ac:dyDescent="0.25">
      <c r="A16" s="5" t="s">
        <v>39</v>
      </c>
      <c r="B16" s="15">
        <v>4574.3</v>
      </c>
      <c r="C16" s="15"/>
      <c r="D16" s="16">
        <v>45.84</v>
      </c>
      <c r="E16" s="17"/>
      <c r="F16" s="16">
        <v>45.84</v>
      </c>
      <c r="G16" s="17"/>
      <c r="H16" s="16">
        <v>45.84</v>
      </c>
      <c r="I16" s="17"/>
      <c r="J16" s="16">
        <v>45.84</v>
      </c>
      <c r="K16" s="17"/>
      <c r="L16" s="16">
        <v>45.84</v>
      </c>
      <c r="M16" s="17"/>
      <c r="N16" s="16">
        <v>45.84</v>
      </c>
      <c r="O16" s="15"/>
      <c r="P16" s="10">
        <f t="shared" si="0"/>
        <v>275.04000000000002</v>
      </c>
      <c r="Q16" s="15">
        <f t="shared" si="8"/>
        <v>2544.7199999999998</v>
      </c>
      <c r="R16" s="15">
        <v>106.92200000000001</v>
      </c>
      <c r="S16" s="15">
        <v>106.71299999999999</v>
      </c>
      <c r="T16" s="15">
        <v>92.171999999999997</v>
      </c>
      <c r="U16" s="15">
        <v>51.463000000000001</v>
      </c>
      <c r="V16" s="15">
        <v>17.167999999999999</v>
      </c>
      <c r="W16" s="15">
        <v>0</v>
      </c>
      <c r="X16" s="10">
        <f t="shared" si="1"/>
        <v>374.43800000000005</v>
      </c>
      <c r="Y16" s="10">
        <f t="shared" si="9"/>
        <v>99.398000000000025</v>
      </c>
      <c r="Z16" s="15">
        <v>45.84</v>
      </c>
      <c r="AA16" s="15"/>
      <c r="AB16" s="15">
        <v>45.84</v>
      </c>
      <c r="AC16" s="15"/>
      <c r="AD16" s="15">
        <v>45.84</v>
      </c>
      <c r="AE16" s="15"/>
      <c r="AF16" s="15">
        <v>45.84</v>
      </c>
      <c r="AG16" s="15"/>
      <c r="AH16" s="15">
        <v>45.84</v>
      </c>
      <c r="AI16" s="15"/>
      <c r="AJ16" s="15">
        <v>45.84</v>
      </c>
      <c r="AK16" s="15"/>
      <c r="AL16" s="11">
        <f t="shared" si="2"/>
        <v>275.04000000000002</v>
      </c>
      <c r="AM16" s="15">
        <f t="shared" si="10"/>
        <v>2695.0080000000003</v>
      </c>
      <c r="AN16" s="15">
        <v>0</v>
      </c>
      <c r="AO16" s="15">
        <v>0</v>
      </c>
      <c r="AP16" s="15">
        <v>0</v>
      </c>
      <c r="AQ16" s="15">
        <v>42.454999999999998</v>
      </c>
      <c r="AR16" s="15">
        <v>61.206000000000003</v>
      </c>
      <c r="AS16" s="17">
        <v>102.86999999999999</v>
      </c>
      <c r="AT16" s="11">
        <f t="shared" si="3"/>
        <v>206.53100000000001</v>
      </c>
      <c r="AU16" s="11">
        <f t="shared" si="4"/>
        <v>-68.509000000000015</v>
      </c>
      <c r="AV16" s="12">
        <f t="shared" si="5"/>
        <v>68307.775487999985</v>
      </c>
      <c r="AW16" s="12">
        <f t="shared" si="6"/>
        <v>14.932946131211329</v>
      </c>
      <c r="AX16" s="13">
        <f t="shared" si="7"/>
        <v>895.97676787267972</v>
      </c>
    </row>
    <row r="17" spans="1:50" x14ac:dyDescent="0.25">
      <c r="A17" s="5" t="s">
        <v>40</v>
      </c>
      <c r="B17" s="15">
        <v>4402.79</v>
      </c>
      <c r="C17" s="15"/>
      <c r="D17" s="16">
        <v>48.56</v>
      </c>
      <c r="E17" s="17"/>
      <c r="F17" s="16">
        <v>48.56</v>
      </c>
      <c r="G17" s="17"/>
      <c r="H17" s="16">
        <v>48.56</v>
      </c>
      <c r="I17" s="17"/>
      <c r="J17" s="16">
        <v>48.56</v>
      </c>
      <c r="K17" s="17"/>
      <c r="L17" s="16">
        <v>48.56</v>
      </c>
      <c r="M17" s="17"/>
      <c r="N17" s="16">
        <v>48.56</v>
      </c>
      <c r="O17" s="15"/>
      <c r="P17" s="10">
        <f t="shared" si="0"/>
        <v>291.36</v>
      </c>
      <c r="Q17" s="15">
        <f t="shared" si="8"/>
        <v>2544.7199999999998</v>
      </c>
      <c r="R17" s="15">
        <v>135.47900000000001</v>
      </c>
      <c r="S17" s="15">
        <v>128.09899999999999</v>
      </c>
      <c r="T17" s="15">
        <v>99.37</v>
      </c>
      <c r="U17" s="15">
        <v>58.587999999999994</v>
      </c>
      <c r="V17" s="15">
        <v>18.14</v>
      </c>
      <c r="W17" s="15">
        <v>0</v>
      </c>
      <c r="X17" s="10">
        <f t="shared" si="1"/>
        <v>439.67599999999993</v>
      </c>
      <c r="Y17" s="10">
        <f t="shared" si="9"/>
        <v>148.31599999999992</v>
      </c>
      <c r="Z17" s="15">
        <v>48.56</v>
      </c>
      <c r="AA17" s="15"/>
      <c r="AB17" s="15">
        <v>48.56</v>
      </c>
      <c r="AC17" s="15"/>
      <c r="AD17" s="15">
        <v>48.56</v>
      </c>
      <c r="AE17" s="15"/>
      <c r="AF17" s="15">
        <v>48.56</v>
      </c>
      <c r="AG17" s="15"/>
      <c r="AH17" s="15">
        <v>48.56</v>
      </c>
      <c r="AI17" s="15"/>
      <c r="AJ17" s="15">
        <v>48.56</v>
      </c>
      <c r="AK17" s="15"/>
      <c r="AL17" s="11">
        <f t="shared" si="2"/>
        <v>291.36</v>
      </c>
      <c r="AM17" s="15">
        <f t="shared" si="10"/>
        <v>2695.0080000000003</v>
      </c>
      <c r="AN17" s="15">
        <v>0</v>
      </c>
      <c r="AO17" s="15">
        <v>0</v>
      </c>
      <c r="AP17" s="15">
        <v>0</v>
      </c>
      <c r="AQ17" s="15">
        <v>51.32800000000001</v>
      </c>
      <c r="AR17" s="15">
        <v>67.921000000000006</v>
      </c>
      <c r="AS17" s="17">
        <v>95.094999999999999</v>
      </c>
      <c r="AT17" s="11">
        <f t="shared" si="3"/>
        <v>214.34400000000002</v>
      </c>
      <c r="AU17" s="11">
        <f t="shared" si="4"/>
        <v>-77.015999999999991</v>
      </c>
      <c r="AV17" s="12">
        <f t="shared" si="5"/>
        <v>169863.95539199977</v>
      </c>
      <c r="AW17" s="12">
        <f t="shared" si="6"/>
        <v>38.580980558236881</v>
      </c>
      <c r="AX17" s="13">
        <f t="shared" si="7"/>
        <v>2314.8588334942128</v>
      </c>
    </row>
    <row r="18" spans="1:50" x14ac:dyDescent="0.25">
      <c r="A18" s="5" t="s">
        <v>41</v>
      </c>
      <c r="B18" s="15">
        <v>1928.51</v>
      </c>
      <c r="C18" s="15"/>
      <c r="D18" s="16">
        <v>21.27</v>
      </c>
      <c r="E18" s="17"/>
      <c r="F18" s="16">
        <v>21.27</v>
      </c>
      <c r="G18" s="17"/>
      <c r="H18" s="16">
        <v>21.27</v>
      </c>
      <c r="I18" s="17"/>
      <c r="J18" s="16">
        <v>21.27</v>
      </c>
      <c r="K18" s="17"/>
      <c r="L18" s="16">
        <v>21.27</v>
      </c>
      <c r="M18" s="17"/>
      <c r="N18" s="16">
        <v>21.27</v>
      </c>
      <c r="O18" s="15"/>
      <c r="P18" s="10">
        <f t="shared" si="0"/>
        <v>127.61999999999999</v>
      </c>
      <c r="Q18" s="15">
        <f t="shared" si="8"/>
        <v>2544.7199999999998</v>
      </c>
      <c r="R18" s="15">
        <v>46.771999999999998</v>
      </c>
      <c r="S18" s="15">
        <v>50.850999999999999</v>
      </c>
      <c r="T18" s="15">
        <v>44.04</v>
      </c>
      <c r="U18" s="15">
        <v>19.152000000000001</v>
      </c>
      <c r="V18" s="15">
        <v>8.6300000000000008</v>
      </c>
      <c r="W18" s="15">
        <v>0</v>
      </c>
      <c r="X18" s="10">
        <f t="shared" si="1"/>
        <v>169.44499999999999</v>
      </c>
      <c r="Y18" s="10">
        <f t="shared" si="9"/>
        <v>41.825000000000003</v>
      </c>
      <c r="Z18" s="15">
        <v>21.27</v>
      </c>
      <c r="AA18" s="15"/>
      <c r="AB18" s="15">
        <v>21.27</v>
      </c>
      <c r="AC18" s="15"/>
      <c r="AD18" s="15">
        <v>21.27</v>
      </c>
      <c r="AE18" s="15"/>
      <c r="AF18" s="15">
        <v>21.27</v>
      </c>
      <c r="AG18" s="15"/>
      <c r="AH18" s="15">
        <v>21.27</v>
      </c>
      <c r="AI18" s="15"/>
      <c r="AJ18" s="15">
        <v>21.27</v>
      </c>
      <c r="AK18" s="15"/>
      <c r="AL18" s="11">
        <f t="shared" si="2"/>
        <v>127.61999999999999</v>
      </c>
      <c r="AM18" s="15">
        <f t="shared" si="10"/>
        <v>2695.0080000000003</v>
      </c>
      <c r="AN18" s="15">
        <v>0</v>
      </c>
      <c r="AO18" s="15">
        <v>0</v>
      </c>
      <c r="AP18" s="15">
        <v>0</v>
      </c>
      <c r="AQ18" s="15">
        <v>19.899000000000001</v>
      </c>
      <c r="AR18" s="15">
        <v>26</v>
      </c>
      <c r="AS18" s="17">
        <v>45.32</v>
      </c>
      <c r="AT18" s="11">
        <f t="shared" si="3"/>
        <v>91.218999999999994</v>
      </c>
      <c r="AU18" s="11">
        <f t="shared" si="4"/>
        <v>-36.400999999999996</v>
      </c>
      <c r="AV18" s="12">
        <f t="shared" si="5"/>
        <v>8331.9277920000022</v>
      </c>
      <c r="AW18" s="12">
        <f t="shared" si="6"/>
        <v>4.3203964677393438</v>
      </c>
      <c r="AX18" s="13">
        <f t="shared" si="7"/>
        <v>259.22378806436063</v>
      </c>
    </row>
    <row r="19" spans="1:50" x14ac:dyDescent="0.25">
      <c r="A19" s="5" t="s">
        <v>42</v>
      </c>
      <c r="B19" s="15">
        <v>3203.6</v>
      </c>
      <c r="C19" s="15"/>
      <c r="D19" s="19">
        <v>32.92</v>
      </c>
      <c r="E19" s="17"/>
      <c r="F19" s="19">
        <v>32.92</v>
      </c>
      <c r="G19" s="17"/>
      <c r="H19" s="19">
        <v>32.92</v>
      </c>
      <c r="I19" s="17"/>
      <c r="J19" s="19">
        <v>32.92</v>
      </c>
      <c r="K19" s="17"/>
      <c r="L19" s="19">
        <v>32.92</v>
      </c>
      <c r="M19" s="17"/>
      <c r="N19" s="19">
        <v>32.92</v>
      </c>
      <c r="O19" s="15"/>
      <c r="P19" s="10">
        <f t="shared" si="0"/>
        <v>197.52000000000004</v>
      </c>
      <c r="Q19" s="15">
        <f t="shared" si="8"/>
        <v>2544.7199999999998</v>
      </c>
      <c r="R19" s="15">
        <v>85.022999999999996</v>
      </c>
      <c r="S19" s="15">
        <v>88.47</v>
      </c>
      <c r="T19" s="15">
        <v>65.278999999999996</v>
      </c>
      <c r="U19" s="15">
        <v>38.201999999999998</v>
      </c>
      <c r="V19" s="15">
        <v>13.446999999999997</v>
      </c>
      <c r="W19" s="15">
        <v>0</v>
      </c>
      <c r="X19" s="10">
        <f t="shared" si="1"/>
        <v>290.42099999999999</v>
      </c>
      <c r="Y19" s="10">
        <f t="shared" si="9"/>
        <v>92.900999999999954</v>
      </c>
      <c r="Z19" s="15">
        <v>32.92</v>
      </c>
      <c r="AA19" s="15"/>
      <c r="AB19" s="15">
        <v>32.92</v>
      </c>
      <c r="AC19" s="15"/>
      <c r="AD19" s="15">
        <v>32.92</v>
      </c>
      <c r="AE19" s="15"/>
      <c r="AF19" s="15">
        <v>32.92</v>
      </c>
      <c r="AG19" s="15"/>
      <c r="AH19" s="15">
        <v>32.92</v>
      </c>
      <c r="AI19" s="15"/>
      <c r="AJ19" s="15">
        <v>32.92</v>
      </c>
      <c r="AK19" s="15"/>
      <c r="AL19" s="11">
        <f t="shared" si="2"/>
        <v>197.52000000000004</v>
      </c>
      <c r="AM19" s="15">
        <f t="shared" si="10"/>
        <v>2695.0080000000003</v>
      </c>
      <c r="AN19" s="15">
        <v>0</v>
      </c>
      <c r="AO19" s="15">
        <v>0</v>
      </c>
      <c r="AP19" s="15">
        <v>0</v>
      </c>
      <c r="AQ19" s="15">
        <v>46.387999999999998</v>
      </c>
      <c r="AR19" s="15">
        <v>56.442999999999998</v>
      </c>
      <c r="AS19" s="17">
        <v>77.932000000000002</v>
      </c>
      <c r="AT19" s="11">
        <f t="shared" si="3"/>
        <v>180.76299999999998</v>
      </c>
      <c r="AU19" s="11">
        <f t="shared" si="4"/>
        <v>-16.757000000000062</v>
      </c>
      <c r="AV19" s="12">
        <f t="shared" si="5"/>
        <v>191246.7836639997</v>
      </c>
      <c r="AW19" s="12">
        <f t="shared" si="6"/>
        <v>59.69746025221616</v>
      </c>
      <c r="AX19" s="13">
        <f t="shared" si="7"/>
        <v>3581.8476151329696</v>
      </c>
    </row>
    <row r="20" spans="1:50" x14ac:dyDescent="0.25">
      <c r="A20" s="5" t="s">
        <v>43</v>
      </c>
      <c r="B20" s="15">
        <f>115.1+7728.9</f>
        <v>7844</v>
      </c>
      <c r="C20" s="15"/>
      <c r="D20" s="16">
        <v>63.76</v>
      </c>
      <c r="E20" s="17"/>
      <c r="F20" s="16">
        <v>63.76</v>
      </c>
      <c r="G20" s="17"/>
      <c r="H20" s="16">
        <v>63.76</v>
      </c>
      <c r="I20" s="17"/>
      <c r="J20" s="16">
        <v>63.76</v>
      </c>
      <c r="K20" s="17"/>
      <c r="L20" s="16">
        <v>63.76</v>
      </c>
      <c r="M20" s="17"/>
      <c r="N20" s="16">
        <v>63.76</v>
      </c>
      <c r="O20" s="15"/>
      <c r="P20" s="10">
        <f t="shared" si="0"/>
        <v>382.56</v>
      </c>
      <c r="Q20" s="15">
        <f t="shared" si="8"/>
        <v>2544.7199999999998</v>
      </c>
      <c r="R20" s="15">
        <v>171.13200000000001</v>
      </c>
      <c r="S20" s="15">
        <v>176.05199999999999</v>
      </c>
      <c r="T20" s="15">
        <v>170.78</v>
      </c>
      <c r="U20" s="15">
        <v>69.045000000000002</v>
      </c>
      <c r="V20" s="15">
        <v>25.207999999999998</v>
      </c>
      <c r="W20" s="15">
        <v>0</v>
      </c>
      <c r="X20" s="10">
        <f t="shared" si="1"/>
        <v>612.21699999999987</v>
      </c>
      <c r="Y20" s="10">
        <f t="shared" si="9"/>
        <v>229.65699999999987</v>
      </c>
      <c r="Z20" s="15">
        <v>63.76</v>
      </c>
      <c r="AA20" s="15"/>
      <c r="AB20" s="15">
        <v>63.76</v>
      </c>
      <c r="AC20" s="15"/>
      <c r="AD20" s="15">
        <v>63.76</v>
      </c>
      <c r="AE20" s="15"/>
      <c r="AF20" s="15">
        <v>63.76</v>
      </c>
      <c r="AG20" s="15"/>
      <c r="AH20" s="15">
        <v>63.76</v>
      </c>
      <c r="AI20" s="15"/>
      <c r="AJ20" s="15">
        <v>63.76</v>
      </c>
      <c r="AK20" s="15"/>
      <c r="AL20" s="11">
        <f t="shared" si="2"/>
        <v>382.56</v>
      </c>
      <c r="AM20" s="15">
        <f t="shared" si="10"/>
        <v>2695.0080000000003</v>
      </c>
      <c r="AN20" s="15">
        <v>0</v>
      </c>
      <c r="AO20" s="15">
        <v>0</v>
      </c>
      <c r="AP20" s="15">
        <v>0</v>
      </c>
      <c r="AQ20" s="15">
        <v>84.122</v>
      </c>
      <c r="AR20" s="15">
        <v>112.358</v>
      </c>
      <c r="AS20" s="17">
        <v>127.97799999999999</v>
      </c>
      <c r="AT20" s="11">
        <f t="shared" si="3"/>
        <v>324.45800000000003</v>
      </c>
      <c r="AU20" s="11">
        <f t="shared" si="4"/>
        <v>-58.101999999999975</v>
      </c>
      <c r="AV20" s="12">
        <f t="shared" si="5"/>
        <v>427827.40622399969</v>
      </c>
      <c r="AW20" s="12">
        <f t="shared" si="6"/>
        <v>54.541994674145805</v>
      </c>
      <c r="AX20" s="13">
        <f t="shared" si="7"/>
        <v>3272.5196804487482</v>
      </c>
    </row>
    <row r="21" spans="1:50" x14ac:dyDescent="0.25">
      <c r="A21" s="6" t="s">
        <v>44</v>
      </c>
      <c r="B21" s="15">
        <v>7621.3</v>
      </c>
      <c r="C21" s="15"/>
      <c r="D21" s="16">
        <v>79.709999999999994</v>
      </c>
      <c r="E21" s="17"/>
      <c r="F21" s="16">
        <v>79.709999999999994</v>
      </c>
      <c r="G21" s="17"/>
      <c r="H21" s="16">
        <v>79.709999999999994</v>
      </c>
      <c r="I21" s="17"/>
      <c r="J21" s="16">
        <v>79.709999999999994</v>
      </c>
      <c r="K21" s="17"/>
      <c r="L21" s="16">
        <v>79.709999999999994</v>
      </c>
      <c r="M21" s="17"/>
      <c r="N21" s="16">
        <v>79.709999999999994</v>
      </c>
      <c r="O21" s="15"/>
      <c r="P21" s="10">
        <f t="shared" si="0"/>
        <v>478.25999999999993</v>
      </c>
      <c r="Q21" s="15">
        <f t="shared" si="8"/>
        <v>2544.7199999999998</v>
      </c>
      <c r="R21" s="15">
        <v>190.84408492399999</v>
      </c>
      <c r="S21" s="15">
        <v>160.66524194000002</v>
      </c>
      <c r="T21" s="15">
        <v>162.80418316400002</v>
      </c>
      <c r="U21" s="15">
        <v>96.203425052</v>
      </c>
      <c r="V21" s="15">
        <v>27.174139835999998</v>
      </c>
      <c r="W21" s="15">
        <v>0</v>
      </c>
      <c r="X21" s="10">
        <f t="shared" si="1"/>
        <v>637.69107491599993</v>
      </c>
      <c r="Y21" s="10">
        <f t="shared" si="9"/>
        <v>159.431074916</v>
      </c>
      <c r="Z21" s="15">
        <v>79.709999999999994</v>
      </c>
      <c r="AA21" s="15"/>
      <c r="AB21" s="15">
        <v>79.709999999999994</v>
      </c>
      <c r="AC21" s="15"/>
      <c r="AD21" s="15">
        <v>79.709999999999994</v>
      </c>
      <c r="AE21" s="15"/>
      <c r="AF21" s="15">
        <v>79.709999999999994</v>
      </c>
      <c r="AG21" s="15"/>
      <c r="AH21" s="15">
        <v>79.709999999999994</v>
      </c>
      <c r="AI21" s="15"/>
      <c r="AJ21" s="15">
        <v>79.709999999999994</v>
      </c>
      <c r="AK21" s="15"/>
      <c r="AL21" s="11">
        <f t="shared" si="2"/>
        <v>478.25999999999993</v>
      </c>
      <c r="AM21" s="15">
        <f t="shared" si="10"/>
        <v>2695.0080000000003</v>
      </c>
      <c r="AN21" s="15">
        <v>0</v>
      </c>
      <c r="AO21" s="15">
        <v>0</v>
      </c>
      <c r="AP21" s="15">
        <v>0</v>
      </c>
      <c r="AQ21" s="15">
        <v>87.774478800000011</v>
      </c>
      <c r="AR21" s="15">
        <v>121.60110530000001</v>
      </c>
      <c r="AS21" s="17">
        <v>186.91670124800001</v>
      </c>
      <c r="AT21" s="11">
        <f t="shared" si="3"/>
        <v>396.29228534800006</v>
      </c>
      <c r="AU21" s="11">
        <f t="shared" si="4"/>
        <v>-81.96771465199987</v>
      </c>
      <c r="AV21" s="12">
        <f t="shared" si="5"/>
        <v>184803.79823138658</v>
      </c>
      <c r="AW21" s="12">
        <f t="shared" si="6"/>
        <v>24.248330105282115</v>
      </c>
      <c r="AX21" s="13">
        <f t="shared" si="7"/>
        <v>1454.899806316927</v>
      </c>
    </row>
    <row r="22" spans="1:50" x14ac:dyDescent="0.25">
      <c r="A22" s="5" t="s">
        <v>45</v>
      </c>
      <c r="B22" s="15">
        <v>3540.4</v>
      </c>
      <c r="C22" s="15"/>
      <c r="D22" s="16">
        <v>36.83</v>
      </c>
      <c r="E22" s="17"/>
      <c r="F22" s="16">
        <v>36.83</v>
      </c>
      <c r="G22" s="17"/>
      <c r="H22" s="16">
        <v>36.83</v>
      </c>
      <c r="I22" s="17"/>
      <c r="J22" s="16">
        <v>36.83</v>
      </c>
      <c r="K22" s="17"/>
      <c r="L22" s="16">
        <v>36.83</v>
      </c>
      <c r="M22" s="17"/>
      <c r="N22" s="16">
        <v>36.83</v>
      </c>
      <c r="O22" s="15"/>
      <c r="P22" s="10">
        <f t="shared" si="0"/>
        <v>220.97999999999996</v>
      </c>
      <c r="Q22" s="15">
        <f t="shared" si="8"/>
        <v>2544.7199999999998</v>
      </c>
      <c r="R22" s="15">
        <v>90.175909356000005</v>
      </c>
      <c r="S22" s="15">
        <v>91.909874316</v>
      </c>
      <c r="T22" s="15">
        <v>81.507853908000001</v>
      </c>
      <c r="U22" s="15">
        <v>71.664064056000001</v>
      </c>
      <c r="V22" s="15">
        <v>12.518165400000003</v>
      </c>
      <c r="W22" s="15">
        <v>0</v>
      </c>
      <c r="X22" s="10">
        <f t="shared" si="1"/>
        <v>347.77586703599997</v>
      </c>
      <c r="Y22" s="10">
        <f t="shared" si="9"/>
        <v>126.795867036</v>
      </c>
      <c r="Z22" s="15">
        <v>36.83</v>
      </c>
      <c r="AA22" s="15"/>
      <c r="AB22" s="15">
        <v>36.83</v>
      </c>
      <c r="AC22" s="15"/>
      <c r="AD22" s="15">
        <v>36.83</v>
      </c>
      <c r="AE22" s="15"/>
      <c r="AF22" s="15">
        <v>36.83</v>
      </c>
      <c r="AG22" s="15"/>
      <c r="AH22" s="15">
        <v>36.83</v>
      </c>
      <c r="AI22" s="15"/>
      <c r="AJ22" s="15">
        <v>36.83</v>
      </c>
      <c r="AK22" s="15"/>
      <c r="AL22" s="11">
        <f t="shared" si="2"/>
        <v>220.97999999999996</v>
      </c>
      <c r="AM22" s="15">
        <f t="shared" si="10"/>
        <v>2695.0080000000003</v>
      </c>
      <c r="AN22" s="15">
        <v>0</v>
      </c>
      <c r="AO22" s="15">
        <v>0</v>
      </c>
      <c r="AP22" s="15">
        <v>0</v>
      </c>
      <c r="AQ22" s="15">
        <v>48.474052068000006</v>
      </c>
      <c r="AR22" s="15">
        <v>64.578693972000011</v>
      </c>
      <c r="AS22" s="17">
        <v>69.229435704000011</v>
      </c>
      <c r="AT22" s="11">
        <f t="shared" si="3"/>
        <v>182.28218174400001</v>
      </c>
      <c r="AU22" s="11">
        <f t="shared" si="4"/>
        <v>-38.697818255999948</v>
      </c>
      <c r="AV22" s="12">
        <f t="shared" si="5"/>
        <v>218369.04898138397</v>
      </c>
      <c r="AW22" s="12">
        <f t="shared" si="6"/>
        <v>61.679202627212732</v>
      </c>
      <c r="AX22" s="13">
        <f t="shared" si="7"/>
        <v>3700.752157632764</v>
      </c>
    </row>
    <row r="23" spans="1:50" x14ac:dyDescent="0.25">
      <c r="A23" s="5" t="s">
        <v>46</v>
      </c>
      <c r="B23" s="15">
        <v>2850</v>
      </c>
      <c r="C23" s="15"/>
      <c r="D23" s="16">
        <v>33.72</v>
      </c>
      <c r="E23" s="17"/>
      <c r="F23" s="16">
        <v>33.72</v>
      </c>
      <c r="G23" s="17"/>
      <c r="H23" s="16">
        <v>33.72</v>
      </c>
      <c r="I23" s="17"/>
      <c r="J23" s="16">
        <v>33.72</v>
      </c>
      <c r="K23" s="17"/>
      <c r="L23" s="16">
        <v>33.72</v>
      </c>
      <c r="M23" s="17"/>
      <c r="N23" s="16">
        <v>33.72</v>
      </c>
      <c r="O23" s="15"/>
      <c r="P23" s="10">
        <f t="shared" si="0"/>
        <v>202.32</v>
      </c>
      <c r="Q23" s="15">
        <f t="shared" si="8"/>
        <v>2544.7199999999998</v>
      </c>
      <c r="R23" s="15">
        <v>93.316000000000003</v>
      </c>
      <c r="S23" s="15">
        <v>89.628</v>
      </c>
      <c r="T23" s="15">
        <v>62.826000000000008</v>
      </c>
      <c r="U23" s="15">
        <v>36.741999999999997</v>
      </c>
      <c r="V23" s="15">
        <v>11.68</v>
      </c>
      <c r="W23" s="15">
        <v>0</v>
      </c>
      <c r="X23" s="10">
        <f t="shared" si="1"/>
        <v>294.19200000000006</v>
      </c>
      <c r="Y23" s="10">
        <f t="shared" si="9"/>
        <v>91.872000000000071</v>
      </c>
      <c r="Z23" s="15">
        <v>33.72</v>
      </c>
      <c r="AA23" s="15"/>
      <c r="AB23" s="15">
        <v>33.72</v>
      </c>
      <c r="AC23" s="15"/>
      <c r="AD23" s="15">
        <v>33.72</v>
      </c>
      <c r="AE23" s="15"/>
      <c r="AF23" s="15">
        <v>33.72</v>
      </c>
      <c r="AG23" s="15"/>
      <c r="AH23" s="15">
        <v>33.72</v>
      </c>
      <c r="AI23" s="15"/>
      <c r="AJ23" s="15">
        <v>33.72</v>
      </c>
      <c r="AK23" s="15"/>
      <c r="AL23" s="11">
        <f t="shared" si="2"/>
        <v>202.32</v>
      </c>
      <c r="AM23" s="15">
        <f t="shared" si="10"/>
        <v>2695.0080000000003</v>
      </c>
      <c r="AN23" s="15">
        <v>0</v>
      </c>
      <c r="AO23" s="15">
        <v>0</v>
      </c>
      <c r="AP23" s="15">
        <v>0</v>
      </c>
      <c r="AQ23" s="15">
        <v>41.325000000000003</v>
      </c>
      <c r="AR23" s="15">
        <v>46.991</v>
      </c>
      <c r="AS23" s="17">
        <v>79.683000000000007</v>
      </c>
      <c r="AT23" s="11">
        <f t="shared" si="3"/>
        <v>167.99900000000002</v>
      </c>
      <c r="AU23" s="11">
        <f t="shared" si="4"/>
        <v>-34.32099999999997</v>
      </c>
      <c r="AV23" s="12">
        <f t="shared" si="5"/>
        <v>141293.14627200022</v>
      </c>
      <c r="AW23" s="12">
        <f t="shared" si="6"/>
        <v>49.576542551579024</v>
      </c>
      <c r="AX23" s="13">
        <f t="shared" si="7"/>
        <v>2974.5925530947416</v>
      </c>
    </row>
    <row r="24" spans="1:50" x14ac:dyDescent="0.25">
      <c r="A24" s="6" t="s">
        <v>47</v>
      </c>
      <c r="B24" s="15">
        <v>4093.6</v>
      </c>
      <c r="C24" s="15"/>
      <c r="D24" s="16">
        <v>40.35</v>
      </c>
      <c r="E24" s="17"/>
      <c r="F24" s="16">
        <v>40.35</v>
      </c>
      <c r="G24" s="17"/>
      <c r="H24" s="16">
        <v>40.35</v>
      </c>
      <c r="I24" s="17"/>
      <c r="J24" s="16">
        <v>40.35</v>
      </c>
      <c r="K24" s="17"/>
      <c r="L24" s="16">
        <v>40.35</v>
      </c>
      <c r="M24" s="17"/>
      <c r="N24" s="16">
        <v>40.35</v>
      </c>
      <c r="O24" s="15"/>
      <c r="P24" s="10">
        <f t="shared" si="0"/>
        <v>242.1</v>
      </c>
      <c r="Q24" s="15">
        <f t="shared" si="8"/>
        <v>2544.7199999999998</v>
      </c>
      <c r="R24" s="15">
        <v>62.346050000000005</v>
      </c>
      <c r="S24" s="15">
        <v>85.027542990000015</v>
      </c>
      <c r="T24" s="15">
        <v>85.193479399999987</v>
      </c>
      <c r="U24" s="15">
        <v>47.48275168</v>
      </c>
      <c r="V24" s="15">
        <v>17.496219969999999</v>
      </c>
      <c r="W24" s="15">
        <v>0</v>
      </c>
      <c r="X24" s="10">
        <f t="shared" si="1"/>
        <v>297.54604403999997</v>
      </c>
      <c r="Y24" s="10">
        <f t="shared" si="9"/>
        <v>55.446044039999975</v>
      </c>
      <c r="Z24" s="15">
        <v>40.35</v>
      </c>
      <c r="AA24" s="15"/>
      <c r="AB24" s="15">
        <v>40.35</v>
      </c>
      <c r="AC24" s="15"/>
      <c r="AD24" s="15">
        <v>40.35</v>
      </c>
      <c r="AE24" s="15"/>
      <c r="AF24" s="15">
        <v>40.35</v>
      </c>
      <c r="AG24" s="15"/>
      <c r="AH24" s="15">
        <v>40.35</v>
      </c>
      <c r="AI24" s="15"/>
      <c r="AJ24" s="15">
        <v>40.35</v>
      </c>
      <c r="AK24" s="15"/>
      <c r="AL24" s="11">
        <f t="shared" si="2"/>
        <v>242.1</v>
      </c>
      <c r="AM24" s="15">
        <f t="shared" si="10"/>
        <v>2695.0080000000003</v>
      </c>
      <c r="AN24" s="15">
        <v>0</v>
      </c>
      <c r="AO24" s="15">
        <v>0</v>
      </c>
      <c r="AP24" s="15">
        <v>0</v>
      </c>
      <c r="AQ24" s="15">
        <v>49.814493949999999</v>
      </c>
      <c r="AR24" s="15">
        <v>41.72005832</v>
      </c>
      <c r="AS24" s="17">
        <v>94.848484619999994</v>
      </c>
      <c r="AT24" s="11">
        <f t="shared" si="3"/>
        <v>186.38303689</v>
      </c>
      <c r="AU24" s="11">
        <f t="shared" si="4"/>
        <v>-55.716963109999995</v>
      </c>
      <c r="AV24" s="12">
        <f t="shared" si="5"/>
        <v>-9063.0041276861448</v>
      </c>
      <c r="AW24" s="12">
        <f t="shared" si="6"/>
        <v>-2.2139447253483842</v>
      </c>
      <c r="AX24" s="13">
        <f t="shared" si="7"/>
        <v>-132.83668352090305</v>
      </c>
    </row>
    <row r="25" spans="1:50" x14ac:dyDescent="0.25">
      <c r="A25" s="6" t="s">
        <v>48</v>
      </c>
      <c r="B25" s="15">
        <v>3536.1</v>
      </c>
      <c r="C25" s="15"/>
      <c r="D25" s="16">
        <v>46.88</v>
      </c>
      <c r="E25" s="17"/>
      <c r="F25" s="16">
        <v>46.88</v>
      </c>
      <c r="G25" s="17"/>
      <c r="H25" s="16">
        <v>46.88</v>
      </c>
      <c r="I25" s="17"/>
      <c r="J25" s="16">
        <v>46.88</v>
      </c>
      <c r="K25" s="17"/>
      <c r="L25" s="16">
        <v>46.88</v>
      </c>
      <c r="M25" s="17"/>
      <c r="N25" s="16">
        <v>46.88</v>
      </c>
      <c r="O25" s="15"/>
      <c r="P25" s="10">
        <f t="shared" si="0"/>
        <v>281.28000000000003</v>
      </c>
      <c r="Q25" s="15">
        <f t="shared" si="8"/>
        <v>2544.7199999999998</v>
      </c>
      <c r="R25" s="15">
        <v>106.637</v>
      </c>
      <c r="S25" s="15">
        <v>108.664</v>
      </c>
      <c r="T25" s="15">
        <v>88.344999999999999</v>
      </c>
      <c r="U25" s="15">
        <v>58.396000000000001</v>
      </c>
      <c r="V25" s="15">
        <v>21.61</v>
      </c>
      <c r="W25" s="15">
        <v>0</v>
      </c>
      <c r="X25" s="10">
        <f t="shared" si="1"/>
        <v>383.65199999999999</v>
      </c>
      <c r="Y25" s="10">
        <f t="shared" si="9"/>
        <v>102.37199999999996</v>
      </c>
      <c r="Z25" s="15">
        <v>46.88</v>
      </c>
      <c r="AA25" s="15"/>
      <c r="AB25" s="15">
        <v>46.88</v>
      </c>
      <c r="AC25" s="15"/>
      <c r="AD25" s="15">
        <v>46.88</v>
      </c>
      <c r="AE25" s="15"/>
      <c r="AF25" s="15">
        <v>46.88</v>
      </c>
      <c r="AG25" s="15"/>
      <c r="AH25" s="15">
        <v>46.88</v>
      </c>
      <c r="AI25" s="15"/>
      <c r="AJ25" s="15">
        <v>46.88</v>
      </c>
      <c r="AK25" s="15"/>
      <c r="AL25" s="11">
        <f t="shared" si="2"/>
        <v>281.28000000000003</v>
      </c>
      <c r="AM25" s="15">
        <f t="shared" si="10"/>
        <v>2695.0080000000003</v>
      </c>
      <c r="AN25" s="15">
        <v>0</v>
      </c>
      <c r="AO25" s="15">
        <v>0</v>
      </c>
      <c r="AP25" s="15">
        <v>0</v>
      </c>
      <c r="AQ25" s="15">
        <v>61.653000000000006</v>
      </c>
      <c r="AR25" s="15">
        <v>74.216999999999999</v>
      </c>
      <c r="AS25" s="17">
        <v>130.62700000000001</v>
      </c>
      <c r="AT25" s="11">
        <f t="shared" si="3"/>
        <v>266.49700000000001</v>
      </c>
      <c r="AU25" s="11">
        <f t="shared" si="4"/>
        <v>-14.783000000000015</v>
      </c>
      <c r="AV25" s="12">
        <f t="shared" si="5"/>
        <v>220667.77257599981</v>
      </c>
      <c r="AW25" s="12">
        <f t="shared" si="6"/>
        <v>62.404279453635311</v>
      </c>
      <c r="AX25" s="13">
        <f t="shared" si="7"/>
        <v>3744.2567672181185</v>
      </c>
    </row>
    <row r="26" spans="1:50" x14ac:dyDescent="0.25">
      <c r="A26" s="6" t="s">
        <v>49</v>
      </c>
      <c r="B26" s="15">
        <v>4326.8</v>
      </c>
      <c r="C26" s="15"/>
      <c r="D26" s="16">
        <v>54.88</v>
      </c>
      <c r="E26" s="17"/>
      <c r="F26" s="16">
        <v>54.88</v>
      </c>
      <c r="G26" s="17"/>
      <c r="H26" s="16">
        <v>54.88</v>
      </c>
      <c r="I26" s="17"/>
      <c r="J26" s="16">
        <v>54.88</v>
      </c>
      <c r="K26" s="17"/>
      <c r="L26" s="16">
        <v>54.88</v>
      </c>
      <c r="M26" s="17"/>
      <c r="N26" s="16">
        <v>54.88</v>
      </c>
      <c r="O26" s="15"/>
      <c r="P26" s="10">
        <f t="shared" si="0"/>
        <v>329.28000000000003</v>
      </c>
      <c r="Q26" s="15">
        <f t="shared" si="8"/>
        <v>2544.7199999999998</v>
      </c>
      <c r="R26" s="15">
        <v>142.94300000000001</v>
      </c>
      <c r="S26" s="15">
        <v>140.977</v>
      </c>
      <c r="T26" s="15">
        <v>112.643</v>
      </c>
      <c r="U26" s="15">
        <v>72.900000000000006</v>
      </c>
      <c r="V26" s="15">
        <v>24.305</v>
      </c>
      <c r="W26" s="15">
        <v>0</v>
      </c>
      <c r="X26" s="10">
        <f t="shared" si="1"/>
        <v>493.76799999999997</v>
      </c>
      <c r="Y26" s="10">
        <f t="shared" si="9"/>
        <v>164.48799999999994</v>
      </c>
      <c r="Z26" s="15">
        <v>54.88</v>
      </c>
      <c r="AA26" s="15"/>
      <c r="AB26" s="15">
        <v>54.88</v>
      </c>
      <c r="AC26" s="15"/>
      <c r="AD26" s="15">
        <v>54.88</v>
      </c>
      <c r="AE26" s="15"/>
      <c r="AF26" s="15">
        <v>54.88</v>
      </c>
      <c r="AG26" s="15"/>
      <c r="AH26" s="15">
        <v>54.88</v>
      </c>
      <c r="AI26" s="15"/>
      <c r="AJ26" s="15">
        <v>54.88</v>
      </c>
      <c r="AK26" s="15"/>
      <c r="AL26" s="11">
        <f t="shared" si="2"/>
        <v>329.28000000000003</v>
      </c>
      <c r="AM26" s="15">
        <f t="shared" si="10"/>
        <v>2695.0080000000003</v>
      </c>
      <c r="AN26" s="15">
        <v>0</v>
      </c>
      <c r="AO26" s="15">
        <v>0</v>
      </c>
      <c r="AP26" s="15">
        <v>0</v>
      </c>
      <c r="AQ26" s="15">
        <v>79.036000000000001</v>
      </c>
      <c r="AR26" s="15">
        <v>93.394000000000005</v>
      </c>
      <c r="AS26" s="17">
        <v>121.658</v>
      </c>
      <c r="AT26" s="11">
        <f t="shared" si="3"/>
        <v>294.08800000000002</v>
      </c>
      <c r="AU26" s="11">
        <f t="shared" si="4"/>
        <v>-35.192000000000007</v>
      </c>
      <c r="AV26" s="12">
        <f t="shared" si="5"/>
        <v>323733.1818239998</v>
      </c>
      <c r="AW26" s="12">
        <f t="shared" si="6"/>
        <v>74.820463581399594</v>
      </c>
      <c r="AX26" s="13">
        <f t="shared" si="7"/>
        <v>4489.227814883976</v>
      </c>
    </row>
    <row r="27" spans="1:50" x14ac:dyDescent="0.25">
      <c r="A27" s="6" t="s">
        <v>50</v>
      </c>
      <c r="B27" s="15">
        <v>2833.7</v>
      </c>
      <c r="C27" s="15"/>
      <c r="D27" s="16">
        <v>35.36</v>
      </c>
      <c r="E27" s="17"/>
      <c r="F27" s="16">
        <v>35.36</v>
      </c>
      <c r="G27" s="17"/>
      <c r="H27" s="16">
        <v>35.36</v>
      </c>
      <c r="I27" s="17"/>
      <c r="J27" s="16">
        <v>35.36</v>
      </c>
      <c r="K27" s="17"/>
      <c r="L27" s="16">
        <v>35.36</v>
      </c>
      <c r="M27" s="17"/>
      <c r="N27" s="16">
        <v>35.36</v>
      </c>
      <c r="O27" s="15"/>
      <c r="P27" s="10">
        <f t="shared" si="0"/>
        <v>212.16000000000003</v>
      </c>
      <c r="Q27" s="15">
        <f t="shared" si="8"/>
        <v>2544.7199999999998</v>
      </c>
      <c r="R27" s="15">
        <v>83.894999999999996</v>
      </c>
      <c r="S27" s="15">
        <v>91.573999999999998</v>
      </c>
      <c r="T27" s="15">
        <v>73.152000000000001</v>
      </c>
      <c r="U27" s="15">
        <v>48</v>
      </c>
      <c r="V27" s="15">
        <v>15.750999999999998</v>
      </c>
      <c r="W27" s="15">
        <v>0</v>
      </c>
      <c r="X27" s="10">
        <f t="shared" si="1"/>
        <v>312.37199999999996</v>
      </c>
      <c r="Y27" s="10">
        <f t="shared" si="9"/>
        <v>100.21199999999993</v>
      </c>
      <c r="Z27" s="15">
        <v>35.36</v>
      </c>
      <c r="AA27" s="15"/>
      <c r="AB27" s="15">
        <v>35.36</v>
      </c>
      <c r="AC27" s="15"/>
      <c r="AD27" s="15">
        <v>35.36</v>
      </c>
      <c r="AE27" s="15"/>
      <c r="AF27" s="15">
        <v>35.36</v>
      </c>
      <c r="AG27" s="15"/>
      <c r="AH27" s="15">
        <v>35.36</v>
      </c>
      <c r="AI27" s="15"/>
      <c r="AJ27" s="15">
        <v>35.36</v>
      </c>
      <c r="AK27" s="15"/>
      <c r="AL27" s="11">
        <f t="shared" si="2"/>
        <v>212.16000000000003</v>
      </c>
      <c r="AM27" s="15">
        <f t="shared" si="10"/>
        <v>2695.0080000000003</v>
      </c>
      <c r="AN27" s="15">
        <v>0</v>
      </c>
      <c r="AO27" s="15">
        <v>0</v>
      </c>
      <c r="AP27" s="15">
        <v>0</v>
      </c>
      <c r="AQ27" s="15">
        <v>48.957000000000001</v>
      </c>
      <c r="AR27" s="15">
        <v>54.838000000000001</v>
      </c>
      <c r="AS27" s="17">
        <v>75.552000000000007</v>
      </c>
      <c r="AT27" s="11">
        <f t="shared" si="3"/>
        <v>179.34700000000001</v>
      </c>
      <c r="AU27" s="11">
        <f t="shared" si="4"/>
        <v>-32.813000000000017</v>
      </c>
      <c r="AV27" s="12">
        <f t="shared" si="5"/>
        <v>166580.18313599977</v>
      </c>
      <c r="AW27" s="12">
        <f t="shared" si="6"/>
        <v>58.785398290574086</v>
      </c>
      <c r="AX27" s="13">
        <f t="shared" si="7"/>
        <v>3527.1238974344451</v>
      </c>
    </row>
    <row r="28" spans="1:50" x14ac:dyDescent="0.25">
      <c r="A28" s="6" t="s">
        <v>51</v>
      </c>
      <c r="B28" s="15">
        <v>4597.8999999999996</v>
      </c>
      <c r="C28" s="15"/>
      <c r="D28" s="16">
        <v>61.16</v>
      </c>
      <c r="E28" s="17"/>
      <c r="F28" s="16">
        <v>61.16</v>
      </c>
      <c r="G28" s="17"/>
      <c r="H28" s="16">
        <v>61.16</v>
      </c>
      <c r="I28" s="17"/>
      <c r="J28" s="16">
        <v>61.16</v>
      </c>
      <c r="K28" s="17"/>
      <c r="L28" s="16">
        <v>61.16</v>
      </c>
      <c r="M28" s="17"/>
      <c r="N28" s="16">
        <v>61.16</v>
      </c>
      <c r="O28" s="15"/>
      <c r="P28" s="10">
        <f t="shared" si="0"/>
        <v>366.95999999999992</v>
      </c>
      <c r="Q28" s="15">
        <f t="shared" si="8"/>
        <v>2544.7199999999998</v>
      </c>
      <c r="R28" s="15">
        <v>164.40100000000001</v>
      </c>
      <c r="S28" s="15">
        <v>164.626</v>
      </c>
      <c r="T28" s="15">
        <v>131.54300000000001</v>
      </c>
      <c r="U28" s="15">
        <v>82.313999999999993</v>
      </c>
      <c r="V28" s="15">
        <v>28.398</v>
      </c>
      <c r="W28" s="15">
        <v>0</v>
      </c>
      <c r="X28" s="10">
        <f t="shared" si="1"/>
        <v>571.28200000000004</v>
      </c>
      <c r="Y28" s="10">
        <f t="shared" si="9"/>
        <v>204.32200000000012</v>
      </c>
      <c r="Z28" s="15">
        <v>61.16</v>
      </c>
      <c r="AA28" s="15"/>
      <c r="AB28" s="15">
        <v>61.16</v>
      </c>
      <c r="AC28" s="15"/>
      <c r="AD28" s="15">
        <v>61.16</v>
      </c>
      <c r="AE28" s="15"/>
      <c r="AF28" s="15">
        <v>61.16</v>
      </c>
      <c r="AG28" s="15"/>
      <c r="AH28" s="15">
        <v>61.16</v>
      </c>
      <c r="AI28" s="15"/>
      <c r="AJ28" s="15">
        <v>61.16</v>
      </c>
      <c r="AK28" s="15"/>
      <c r="AL28" s="11">
        <f t="shared" si="2"/>
        <v>366.95999999999992</v>
      </c>
      <c r="AM28" s="15">
        <f t="shared" si="10"/>
        <v>2695.0080000000003</v>
      </c>
      <c r="AN28" s="15">
        <v>0</v>
      </c>
      <c r="AO28" s="15">
        <v>0</v>
      </c>
      <c r="AP28" s="15">
        <v>0</v>
      </c>
      <c r="AQ28" s="15">
        <v>95.316999999999993</v>
      </c>
      <c r="AR28" s="15">
        <v>103.392</v>
      </c>
      <c r="AS28" s="17">
        <v>144.09100000000001</v>
      </c>
      <c r="AT28" s="11">
        <f t="shared" si="3"/>
        <v>342.8</v>
      </c>
      <c r="AU28" s="11">
        <f t="shared" si="4"/>
        <v>-24.159999999999911</v>
      </c>
      <c r="AV28" s="12">
        <f t="shared" si="5"/>
        <v>454830.88656000048</v>
      </c>
      <c r="AW28" s="12">
        <f t="shared" si="6"/>
        <v>98.921439474542836</v>
      </c>
      <c r="AX28" s="13">
        <f t="shared" si="7"/>
        <v>5935.2863684725698</v>
      </c>
    </row>
    <row r="29" spans="1:50" x14ac:dyDescent="0.25">
      <c r="A29" s="5" t="s">
        <v>52</v>
      </c>
      <c r="B29" s="15">
        <v>4609.3999999999996</v>
      </c>
      <c r="C29" s="15"/>
      <c r="D29" s="16">
        <v>53.2</v>
      </c>
      <c r="E29" s="17"/>
      <c r="F29" s="16">
        <v>53.2</v>
      </c>
      <c r="G29" s="17"/>
      <c r="H29" s="16">
        <v>53.2</v>
      </c>
      <c r="I29" s="17"/>
      <c r="J29" s="16">
        <v>53.2</v>
      </c>
      <c r="K29" s="17"/>
      <c r="L29" s="16">
        <v>53.2</v>
      </c>
      <c r="M29" s="17"/>
      <c r="N29" s="16">
        <v>53.2</v>
      </c>
      <c r="O29" s="15"/>
      <c r="P29" s="10">
        <f t="shared" si="0"/>
        <v>319.2</v>
      </c>
      <c r="Q29" s="15">
        <f t="shared" si="8"/>
        <v>2544.7199999999998</v>
      </c>
      <c r="R29" s="15">
        <v>127.31699999999999</v>
      </c>
      <c r="S29" s="15">
        <v>161.93299999999999</v>
      </c>
      <c r="T29" s="15">
        <v>106.959</v>
      </c>
      <c r="U29" s="15">
        <v>63.39</v>
      </c>
      <c r="V29" s="15">
        <v>21.79</v>
      </c>
      <c r="W29" s="15">
        <v>0</v>
      </c>
      <c r="X29" s="10">
        <f t="shared" si="1"/>
        <v>481.38900000000001</v>
      </c>
      <c r="Y29" s="10">
        <f t="shared" si="9"/>
        <v>162.18900000000002</v>
      </c>
      <c r="Z29" s="15">
        <v>53.2</v>
      </c>
      <c r="AA29" s="15"/>
      <c r="AB29" s="15">
        <v>53.2</v>
      </c>
      <c r="AC29" s="15"/>
      <c r="AD29" s="15">
        <v>53.2</v>
      </c>
      <c r="AE29" s="15"/>
      <c r="AF29" s="15">
        <v>53.2</v>
      </c>
      <c r="AG29" s="15"/>
      <c r="AH29" s="15">
        <v>53.2</v>
      </c>
      <c r="AI29" s="15"/>
      <c r="AJ29" s="15">
        <v>53.2</v>
      </c>
      <c r="AK29" s="15"/>
      <c r="AL29" s="11">
        <f t="shared" si="2"/>
        <v>319.2</v>
      </c>
      <c r="AM29" s="15">
        <f t="shared" si="10"/>
        <v>2695.0080000000003</v>
      </c>
      <c r="AN29" s="15">
        <v>0</v>
      </c>
      <c r="AO29" s="15">
        <v>0</v>
      </c>
      <c r="AP29" s="15">
        <v>0</v>
      </c>
      <c r="AQ29" s="15">
        <v>68.244</v>
      </c>
      <c r="AR29" s="15">
        <v>82.953000000000003</v>
      </c>
      <c r="AS29" s="17">
        <v>94.082999999999998</v>
      </c>
      <c r="AT29" s="11">
        <f t="shared" si="3"/>
        <v>245.28</v>
      </c>
      <c r="AU29" s="11">
        <f t="shared" si="4"/>
        <v>-73.919999999999987</v>
      </c>
      <c r="AV29" s="12">
        <f t="shared" si="5"/>
        <v>213510.60072000005</v>
      </c>
      <c r="AW29" s="12">
        <f t="shared" si="6"/>
        <v>46.320692654141553</v>
      </c>
      <c r="AX29" s="13">
        <f t="shared" si="7"/>
        <v>2779.2415592484931</v>
      </c>
    </row>
    <row r="30" spans="1:50" x14ac:dyDescent="0.25">
      <c r="A30" s="6" t="s">
        <v>53</v>
      </c>
      <c r="B30" s="15">
        <v>4468.8</v>
      </c>
      <c r="C30" s="15"/>
      <c r="D30" s="16">
        <v>53.56</v>
      </c>
      <c r="E30" s="17"/>
      <c r="F30" s="16">
        <v>53.56</v>
      </c>
      <c r="G30" s="17"/>
      <c r="H30" s="16">
        <v>53.56</v>
      </c>
      <c r="I30" s="17"/>
      <c r="J30" s="16">
        <v>53.56</v>
      </c>
      <c r="K30" s="17"/>
      <c r="L30" s="16">
        <v>53.56</v>
      </c>
      <c r="M30" s="17"/>
      <c r="N30" s="16">
        <v>53.56</v>
      </c>
      <c r="O30" s="15"/>
      <c r="P30" s="10">
        <f t="shared" si="0"/>
        <v>321.36</v>
      </c>
      <c r="Q30" s="15">
        <f t="shared" si="8"/>
        <v>2544.7199999999998</v>
      </c>
      <c r="R30" s="15">
        <v>141.697</v>
      </c>
      <c r="S30" s="15">
        <v>137.351</v>
      </c>
      <c r="T30" s="15">
        <v>110.57299999999999</v>
      </c>
      <c r="U30" s="15">
        <v>72.912999999999997</v>
      </c>
      <c r="V30" s="15">
        <v>24.87</v>
      </c>
      <c r="W30" s="15">
        <v>0</v>
      </c>
      <c r="X30" s="10">
        <f t="shared" si="1"/>
        <v>487.404</v>
      </c>
      <c r="Y30" s="10">
        <f t="shared" si="9"/>
        <v>166.04399999999998</v>
      </c>
      <c r="Z30" s="15">
        <v>53.56</v>
      </c>
      <c r="AA30" s="15"/>
      <c r="AB30" s="15">
        <v>53.56</v>
      </c>
      <c r="AC30" s="15"/>
      <c r="AD30" s="15">
        <v>53.56</v>
      </c>
      <c r="AE30" s="15"/>
      <c r="AF30" s="15">
        <v>53.56</v>
      </c>
      <c r="AG30" s="15"/>
      <c r="AH30" s="15">
        <v>53.56</v>
      </c>
      <c r="AI30" s="15"/>
      <c r="AJ30" s="15">
        <v>53.56</v>
      </c>
      <c r="AK30" s="15"/>
      <c r="AL30" s="11">
        <f t="shared" si="2"/>
        <v>321.36</v>
      </c>
      <c r="AM30" s="15">
        <f t="shared" si="10"/>
        <v>2695.0080000000003</v>
      </c>
      <c r="AN30" s="15">
        <v>0</v>
      </c>
      <c r="AO30" s="15">
        <v>0</v>
      </c>
      <c r="AP30" s="15">
        <v>0</v>
      </c>
      <c r="AQ30" s="15">
        <v>80.742000000000004</v>
      </c>
      <c r="AR30" s="15">
        <v>93.131</v>
      </c>
      <c r="AS30" s="17">
        <v>127.541</v>
      </c>
      <c r="AT30" s="11">
        <f t="shared" si="3"/>
        <v>301.41399999999999</v>
      </c>
      <c r="AU30" s="11">
        <f t="shared" si="4"/>
        <v>-19.946000000000026</v>
      </c>
      <c r="AV30" s="12">
        <f t="shared" si="5"/>
        <v>368780.85811199981</v>
      </c>
      <c r="AW30" s="12">
        <f t="shared" si="6"/>
        <v>82.52346448979587</v>
      </c>
      <c r="AX30" s="13">
        <f t="shared" si="7"/>
        <v>4951.4078693877518</v>
      </c>
    </row>
    <row r="31" spans="1:50" x14ac:dyDescent="0.25">
      <c r="A31" s="6" t="s">
        <v>54</v>
      </c>
      <c r="B31" s="15">
        <v>2827.5</v>
      </c>
      <c r="C31" s="15"/>
      <c r="D31" s="16">
        <v>22.34</v>
      </c>
      <c r="E31" s="17"/>
      <c r="F31" s="16">
        <v>22.34</v>
      </c>
      <c r="G31" s="17"/>
      <c r="H31" s="16">
        <v>22.34</v>
      </c>
      <c r="I31" s="17"/>
      <c r="J31" s="16">
        <v>22.34</v>
      </c>
      <c r="K31" s="17"/>
      <c r="L31" s="16">
        <v>22.34</v>
      </c>
      <c r="M31" s="17"/>
      <c r="N31" s="16">
        <v>22.34</v>
      </c>
      <c r="O31" s="15"/>
      <c r="P31" s="10">
        <f t="shared" si="0"/>
        <v>134.04</v>
      </c>
      <c r="Q31" s="15">
        <f t="shared" si="8"/>
        <v>2544.7199999999998</v>
      </c>
      <c r="R31" s="15">
        <v>68.921999999999997</v>
      </c>
      <c r="S31" s="15">
        <v>94.903999999999996</v>
      </c>
      <c r="T31" s="15">
        <v>61.314</v>
      </c>
      <c r="U31" s="15">
        <v>47.006</v>
      </c>
      <c r="V31" s="15">
        <v>16.821999999999999</v>
      </c>
      <c r="W31" s="15">
        <v>0</v>
      </c>
      <c r="X31" s="10">
        <f t="shared" si="1"/>
        <v>288.96799999999996</v>
      </c>
      <c r="Y31" s="10">
        <f t="shared" si="9"/>
        <v>154.92799999999997</v>
      </c>
      <c r="Z31" s="15">
        <v>22.34</v>
      </c>
      <c r="AA31" s="15"/>
      <c r="AB31" s="15">
        <v>22.34</v>
      </c>
      <c r="AC31" s="15"/>
      <c r="AD31" s="15">
        <v>22.34</v>
      </c>
      <c r="AE31" s="15"/>
      <c r="AF31" s="15">
        <v>22.34</v>
      </c>
      <c r="AG31" s="15"/>
      <c r="AH31" s="15">
        <v>22.34</v>
      </c>
      <c r="AI31" s="15"/>
      <c r="AJ31" s="15">
        <v>22.34</v>
      </c>
      <c r="AK31" s="15"/>
      <c r="AL31" s="11">
        <f t="shared" si="2"/>
        <v>134.04</v>
      </c>
      <c r="AM31" s="15">
        <f t="shared" si="10"/>
        <v>2695.0080000000003</v>
      </c>
      <c r="AN31" s="15">
        <v>0</v>
      </c>
      <c r="AO31" s="15">
        <v>0</v>
      </c>
      <c r="AP31" s="15">
        <v>0</v>
      </c>
      <c r="AQ31" s="15">
        <v>49.756999999999998</v>
      </c>
      <c r="AR31" s="15">
        <v>54.942999999999998</v>
      </c>
      <c r="AS31" s="17">
        <v>75.534999999999997</v>
      </c>
      <c r="AT31" s="11">
        <f t="shared" si="3"/>
        <v>180.23499999999999</v>
      </c>
      <c r="AU31" s="11">
        <f t="shared" si="4"/>
        <v>46.194999999999993</v>
      </c>
      <c r="AV31" s="12">
        <f t="shared" si="5"/>
        <v>518744.27471999987</v>
      </c>
      <c r="AW31" s="12">
        <f t="shared" si="6"/>
        <v>183.46393447214851</v>
      </c>
      <c r="AX31" s="13">
        <f t="shared" si="7"/>
        <v>11007.83606832891</v>
      </c>
    </row>
    <row r="32" spans="1:50" x14ac:dyDescent="0.25">
      <c r="A32" s="5" t="s">
        <v>55</v>
      </c>
      <c r="B32" s="15">
        <v>2747.9</v>
      </c>
      <c r="C32" s="15"/>
      <c r="D32" s="16">
        <v>38.64</v>
      </c>
      <c r="E32" s="17"/>
      <c r="F32" s="16">
        <v>38.64</v>
      </c>
      <c r="G32" s="17"/>
      <c r="H32" s="16">
        <v>38.64</v>
      </c>
      <c r="I32" s="17"/>
      <c r="J32" s="16">
        <v>38.64</v>
      </c>
      <c r="K32" s="17"/>
      <c r="L32" s="16">
        <v>38.64</v>
      </c>
      <c r="M32" s="17"/>
      <c r="N32" s="16">
        <v>38.64</v>
      </c>
      <c r="O32" s="15"/>
      <c r="P32" s="10">
        <f t="shared" si="0"/>
        <v>231.83999999999997</v>
      </c>
      <c r="Q32" s="15">
        <f t="shared" si="8"/>
        <v>2544.7199999999998</v>
      </c>
      <c r="R32" s="15">
        <v>96.48211839999999</v>
      </c>
      <c r="S32" s="15">
        <v>101.02806014799999</v>
      </c>
      <c r="T32" s="15">
        <v>102.71844242399999</v>
      </c>
      <c r="U32" s="15">
        <v>62.359349831999992</v>
      </c>
      <c r="V32" s="15">
        <v>24.203200770000002</v>
      </c>
      <c r="W32" s="15">
        <v>0</v>
      </c>
      <c r="X32" s="10">
        <f t="shared" si="1"/>
        <v>386.79117157399997</v>
      </c>
      <c r="Y32" s="10">
        <f t="shared" si="9"/>
        <v>154.951171574</v>
      </c>
      <c r="Z32" s="15">
        <v>38.64</v>
      </c>
      <c r="AA32" s="15"/>
      <c r="AB32" s="15">
        <v>38.64</v>
      </c>
      <c r="AC32" s="15"/>
      <c r="AD32" s="15">
        <v>38.64</v>
      </c>
      <c r="AE32" s="15"/>
      <c r="AF32" s="15">
        <v>38.64</v>
      </c>
      <c r="AG32" s="15"/>
      <c r="AH32" s="15">
        <v>38.64</v>
      </c>
      <c r="AI32" s="15"/>
      <c r="AJ32" s="15">
        <v>38.64</v>
      </c>
      <c r="AK32" s="15"/>
      <c r="AL32" s="11">
        <f t="shared" si="2"/>
        <v>231.83999999999997</v>
      </c>
      <c r="AM32" s="15">
        <f t="shared" si="10"/>
        <v>2695.0080000000003</v>
      </c>
      <c r="AN32" s="15">
        <v>0</v>
      </c>
      <c r="AO32" s="15">
        <v>0</v>
      </c>
      <c r="AP32" s="15">
        <v>0</v>
      </c>
      <c r="AQ32" s="15">
        <v>47.100197053999999</v>
      </c>
      <c r="AR32" s="15">
        <v>52.911494004000005</v>
      </c>
      <c r="AS32" s="17">
        <v>108.51612294599998</v>
      </c>
      <c r="AT32" s="11">
        <f t="shared" si="3"/>
        <v>208.52781400399999</v>
      </c>
      <c r="AU32" s="11">
        <f t="shared" si="4"/>
        <v>-23.312185995999982</v>
      </c>
      <c r="AV32" s="12">
        <f t="shared" si="5"/>
        <v>331480.81757108134</v>
      </c>
      <c r="AW32" s="12">
        <f t="shared" si="6"/>
        <v>120.63059702721399</v>
      </c>
      <c r="AX32" s="13">
        <f t="shared" si="7"/>
        <v>7237.8358216328397</v>
      </c>
    </row>
    <row r="33" spans="1:50" x14ac:dyDescent="0.25">
      <c r="A33" s="5" t="s">
        <v>56</v>
      </c>
      <c r="B33" s="15">
        <v>3778.6</v>
      </c>
      <c r="C33" s="15"/>
      <c r="D33" s="16">
        <v>36.700000000000003</v>
      </c>
      <c r="E33" s="17"/>
      <c r="F33" s="16">
        <v>36.700000000000003</v>
      </c>
      <c r="G33" s="17"/>
      <c r="H33" s="16">
        <v>36.700000000000003</v>
      </c>
      <c r="I33" s="17"/>
      <c r="J33" s="16">
        <v>36.700000000000003</v>
      </c>
      <c r="K33" s="17"/>
      <c r="L33" s="16">
        <v>36.700000000000003</v>
      </c>
      <c r="M33" s="17"/>
      <c r="N33" s="16">
        <v>36.700000000000003</v>
      </c>
      <c r="O33" s="15"/>
      <c r="P33" s="10">
        <f t="shared" si="0"/>
        <v>220.2</v>
      </c>
      <c r="Q33" s="15">
        <f t="shared" si="8"/>
        <v>2544.7199999999998</v>
      </c>
      <c r="R33" s="15">
        <v>85.557052339999984</v>
      </c>
      <c r="S33" s="15">
        <v>112.61425147999998</v>
      </c>
      <c r="T33" s="15">
        <v>72.294102311999993</v>
      </c>
      <c r="U33" s="15">
        <v>39.671687651999996</v>
      </c>
      <c r="V33" s="15">
        <v>12.926921663999998</v>
      </c>
      <c r="W33" s="15">
        <v>0</v>
      </c>
      <c r="X33" s="10">
        <f t="shared" si="1"/>
        <v>323.06401544799996</v>
      </c>
      <c r="Y33" s="10">
        <f t="shared" si="9"/>
        <v>102.86401544799998</v>
      </c>
      <c r="Z33" s="15">
        <v>36.700000000000003</v>
      </c>
      <c r="AA33" s="15"/>
      <c r="AB33" s="15">
        <v>36.700000000000003</v>
      </c>
      <c r="AC33" s="15"/>
      <c r="AD33" s="15">
        <v>36.700000000000003</v>
      </c>
      <c r="AE33" s="15"/>
      <c r="AF33" s="15">
        <v>36.700000000000003</v>
      </c>
      <c r="AG33" s="15"/>
      <c r="AH33" s="15">
        <v>36.700000000000003</v>
      </c>
      <c r="AI33" s="15"/>
      <c r="AJ33" s="15">
        <v>36.700000000000003</v>
      </c>
      <c r="AK33" s="15"/>
      <c r="AL33" s="11">
        <f t="shared" si="2"/>
        <v>220.2</v>
      </c>
      <c r="AM33" s="15">
        <f t="shared" si="10"/>
        <v>2695.0080000000003</v>
      </c>
      <c r="AN33" s="15">
        <v>0</v>
      </c>
      <c r="AO33" s="15">
        <v>0</v>
      </c>
      <c r="AP33" s="15">
        <v>0</v>
      </c>
      <c r="AQ33" s="15">
        <v>40.355948799999993</v>
      </c>
      <c r="AR33" s="15">
        <v>55.434102895999999</v>
      </c>
      <c r="AS33" s="17">
        <v>67.685713319999991</v>
      </c>
      <c r="AT33" s="11">
        <f t="shared" si="3"/>
        <v>163.47576501599997</v>
      </c>
      <c r="AU33" s="11">
        <f t="shared" si="4"/>
        <v>-56.72423498400002</v>
      </c>
      <c r="AV33" s="12">
        <f t="shared" si="5"/>
        <v>108887.85031507452</v>
      </c>
      <c r="AW33" s="12">
        <f t="shared" si="6"/>
        <v>28.816982563667636</v>
      </c>
      <c r="AX33" s="13">
        <f t="shared" si="7"/>
        <v>1729.0189538200582</v>
      </c>
    </row>
    <row r="34" spans="1:50" x14ac:dyDescent="0.25">
      <c r="A34" s="6" t="s">
        <v>57</v>
      </c>
      <c r="B34" s="15">
        <v>5928.6</v>
      </c>
      <c r="C34" s="15"/>
      <c r="D34" s="16">
        <v>55.57</v>
      </c>
      <c r="E34" s="17"/>
      <c r="F34" s="16">
        <v>55.57</v>
      </c>
      <c r="G34" s="17"/>
      <c r="H34" s="16">
        <v>55.57</v>
      </c>
      <c r="I34" s="17"/>
      <c r="J34" s="16">
        <v>55.57</v>
      </c>
      <c r="K34" s="17"/>
      <c r="L34" s="16">
        <v>55.57</v>
      </c>
      <c r="M34" s="17"/>
      <c r="N34" s="16">
        <v>55.57</v>
      </c>
      <c r="O34" s="15"/>
      <c r="P34" s="10">
        <f t="shared" si="0"/>
        <v>333.42</v>
      </c>
      <c r="Q34" s="15">
        <f t="shared" si="8"/>
        <v>2544.7199999999998</v>
      </c>
      <c r="R34" s="15">
        <v>181.12100000000001</v>
      </c>
      <c r="S34" s="15">
        <v>158.80799999999999</v>
      </c>
      <c r="T34" s="15">
        <v>111.83799999999999</v>
      </c>
      <c r="U34" s="15">
        <v>66.275999999999996</v>
      </c>
      <c r="V34" s="15">
        <v>22.923999999999999</v>
      </c>
      <c r="W34" s="15">
        <v>0</v>
      </c>
      <c r="X34" s="10">
        <f t="shared" si="1"/>
        <v>540.96699999999987</v>
      </c>
      <c r="Y34" s="10">
        <f t="shared" si="9"/>
        <v>207.54699999999985</v>
      </c>
      <c r="Z34" s="15">
        <v>55.57</v>
      </c>
      <c r="AA34" s="15"/>
      <c r="AB34" s="15">
        <v>55.57</v>
      </c>
      <c r="AC34" s="15"/>
      <c r="AD34" s="15">
        <v>55.57</v>
      </c>
      <c r="AE34" s="15"/>
      <c r="AF34" s="15">
        <v>55.57</v>
      </c>
      <c r="AG34" s="15"/>
      <c r="AH34" s="15">
        <v>55.57</v>
      </c>
      <c r="AI34" s="15"/>
      <c r="AJ34" s="15">
        <v>55.57</v>
      </c>
      <c r="AK34" s="15"/>
      <c r="AL34" s="11">
        <f t="shared" si="2"/>
        <v>333.42</v>
      </c>
      <c r="AM34" s="15">
        <f t="shared" si="10"/>
        <v>2695.0080000000003</v>
      </c>
      <c r="AN34" s="15">
        <v>0</v>
      </c>
      <c r="AO34" s="15">
        <v>0</v>
      </c>
      <c r="AP34" s="15">
        <v>0</v>
      </c>
      <c r="AQ34" s="15">
        <v>69.400000000000006</v>
      </c>
      <c r="AR34" s="15">
        <v>85.302999999999997</v>
      </c>
      <c r="AS34" s="17">
        <v>102.078</v>
      </c>
      <c r="AT34" s="11">
        <f t="shared" si="3"/>
        <v>256.78100000000001</v>
      </c>
      <c r="AU34" s="11">
        <f t="shared" si="4"/>
        <v>-76.63900000000001</v>
      </c>
      <c r="AV34" s="12">
        <f t="shared" si="5"/>
        <v>321606.28372799954</v>
      </c>
      <c r="AW34" s="12">
        <f t="shared" si="6"/>
        <v>54.246581609148791</v>
      </c>
      <c r="AX34" s="13">
        <f t="shared" si="7"/>
        <v>3254.7948965489277</v>
      </c>
    </row>
    <row r="35" spans="1:50" x14ac:dyDescent="0.25">
      <c r="A35" s="6" t="s">
        <v>58</v>
      </c>
      <c r="B35" s="15">
        <v>3037.6</v>
      </c>
      <c r="C35" s="15"/>
      <c r="D35" s="16">
        <v>32.6</v>
      </c>
      <c r="E35" s="17"/>
      <c r="F35" s="16">
        <v>32.6</v>
      </c>
      <c r="G35" s="17"/>
      <c r="H35" s="16">
        <v>32.6</v>
      </c>
      <c r="I35" s="17"/>
      <c r="J35" s="16">
        <v>32.6</v>
      </c>
      <c r="K35" s="17"/>
      <c r="L35" s="16">
        <v>32.6</v>
      </c>
      <c r="M35" s="17"/>
      <c r="N35" s="16">
        <v>32.6</v>
      </c>
      <c r="O35" s="15"/>
      <c r="P35" s="10">
        <f t="shared" si="0"/>
        <v>195.6</v>
      </c>
      <c r="Q35" s="15">
        <f t="shared" si="8"/>
        <v>2544.7199999999998</v>
      </c>
      <c r="R35" s="15">
        <v>85.1</v>
      </c>
      <c r="S35" s="15">
        <v>90.3</v>
      </c>
      <c r="T35" s="15">
        <v>64.8</v>
      </c>
      <c r="U35" s="15">
        <v>40</v>
      </c>
      <c r="V35" s="15">
        <v>13.900000000000002</v>
      </c>
      <c r="W35" s="15">
        <v>0</v>
      </c>
      <c r="X35" s="10">
        <f t="shared" si="1"/>
        <v>294.09999999999997</v>
      </c>
      <c r="Y35" s="10">
        <f t="shared" si="9"/>
        <v>98.499999999999972</v>
      </c>
      <c r="Z35" s="15">
        <v>32.6</v>
      </c>
      <c r="AA35" s="15"/>
      <c r="AB35" s="15">
        <v>32.6</v>
      </c>
      <c r="AC35" s="15"/>
      <c r="AD35" s="15">
        <v>32.6</v>
      </c>
      <c r="AE35" s="15"/>
      <c r="AF35" s="15">
        <v>32.6</v>
      </c>
      <c r="AG35" s="15"/>
      <c r="AH35" s="15">
        <v>32.6</v>
      </c>
      <c r="AI35" s="15"/>
      <c r="AJ35" s="15">
        <v>32.6</v>
      </c>
      <c r="AK35" s="15"/>
      <c r="AL35" s="11">
        <f t="shared" si="2"/>
        <v>195.6</v>
      </c>
      <c r="AM35" s="15">
        <f t="shared" si="10"/>
        <v>2695.0080000000003</v>
      </c>
      <c r="AN35" s="15">
        <v>0</v>
      </c>
      <c r="AO35" s="15">
        <v>0</v>
      </c>
      <c r="AP35" s="15">
        <v>0</v>
      </c>
      <c r="AQ35" s="15">
        <v>34.747999999999998</v>
      </c>
      <c r="AR35" s="15">
        <v>43.45</v>
      </c>
      <c r="AS35" s="17">
        <v>61.649000000000001</v>
      </c>
      <c r="AT35" s="11">
        <f t="shared" si="3"/>
        <v>139.84700000000001</v>
      </c>
      <c r="AU35" s="11">
        <f t="shared" si="4"/>
        <v>-55.752999999999986</v>
      </c>
      <c r="AV35" s="12">
        <f t="shared" si="5"/>
        <v>100400.13897599993</v>
      </c>
      <c r="AW35" s="12">
        <f t="shared" si="6"/>
        <v>33.052455549117703</v>
      </c>
      <c r="AX35" s="13">
        <f t="shared" si="7"/>
        <v>1983.1473329470621</v>
      </c>
    </row>
    <row r="36" spans="1:50" x14ac:dyDescent="0.25">
      <c r="A36" s="6" t="s">
        <v>59</v>
      </c>
      <c r="B36" s="15">
        <v>1903.1</v>
      </c>
      <c r="C36" s="15"/>
      <c r="D36" s="16">
        <v>28.69</v>
      </c>
      <c r="E36" s="17"/>
      <c r="F36" s="16">
        <v>28.69</v>
      </c>
      <c r="G36" s="17"/>
      <c r="H36" s="16">
        <v>28.69</v>
      </c>
      <c r="I36" s="17"/>
      <c r="J36" s="16">
        <v>28.69</v>
      </c>
      <c r="K36" s="17"/>
      <c r="L36" s="16">
        <v>28.69</v>
      </c>
      <c r="M36" s="17"/>
      <c r="N36" s="16">
        <v>28.69</v>
      </c>
      <c r="O36" s="15"/>
      <c r="P36" s="10">
        <f t="shared" si="0"/>
        <v>172.14000000000001</v>
      </c>
      <c r="Q36" s="15">
        <f t="shared" si="8"/>
        <v>2544.7199999999998</v>
      </c>
      <c r="R36" s="15">
        <v>70.747</v>
      </c>
      <c r="S36" s="15">
        <v>63.700999999999993</v>
      </c>
      <c r="T36" s="15">
        <v>58.658000000000001</v>
      </c>
      <c r="U36" s="15">
        <v>33.491999999999997</v>
      </c>
      <c r="V36" s="15">
        <v>11.852</v>
      </c>
      <c r="W36" s="15">
        <v>0</v>
      </c>
      <c r="X36" s="10">
        <f t="shared" si="1"/>
        <v>238.45</v>
      </c>
      <c r="Y36" s="10">
        <f t="shared" si="9"/>
        <v>66.309999999999974</v>
      </c>
      <c r="Z36" s="15">
        <v>28.69</v>
      </c>
      <c r="AA36" s="15"/>
      <c r="AB36" s="15">
        <v>28.69</v>
      </c>
      <c r="AC36" s="15"/>
      <c r="AD36" s="15">
        <v>28.69</v>
      </c>
      <c r="AE36" s="15"/>
      <c r="AF36" s="15">
        <v>28.69</v>
      </c>
      <c r="AG36" s="15"/>
      <c r="AH36" s="15">
        <v>28.69</v>
      </c>
      <c r="AI36" s="15"/>
      <c r="AJ36" s="15">
        <v>28.69</v>
      </c>
      <c r="AK36" s="15"/>
      <c r="AL36" s="11">
        <f t="shared" si="2"/>
        <v>172.14000000000001</v>
      </c>
      <c r="AM36" s="15">
        <f t="shared" si="10"/>
        <v>2695.0080000000003</v>
      </c>
      <c r="AN36" s="15">
        <v>0</v>
      </c>
      <c r="AO36" s="15">
        <v>0</v>
      </c>
      <c r="AP36" s="15">
        <v>0</v>
      </c>
      <c r="AQ36" s="15">
        <v>35.902999999999999</v>
      </c>
      <c r="AR36" s="15">
        <v>56.659000000000006</v>
      </c>
      <c r="AS36" s="17">
        <v>52.351000000000006</v>
      </c>
      <c r="AT36" s="11">
        <f t="shared" si="3"/>
        <v>144.91300000000001</v>
      </c>
      <c r="AU36" s="11">
        <f t="shared" si="4"/>
        <v>-27.227000000000004</v>
      </c>
      <c r="AV36" s="12">
        <f t="shared" si="5"/>
        <v>95363.400383999906</v>
      </c>
      <c r="AW36" s="12">
        <f t="shared" si="6"/>
        <v>50.109505745362782</v>
      </c>
      <c r="AX36" s="13">
        <f t="shared" si="7"/>
        <v>3006.570344721767</v>
      </c>
    </row>
    <row r="37" spans="1:50" x14ac:dyDescent="0.25">
      <c r="A37" s="6" t="s">
        <v>60</v>
      </c>
      <c r="B37" s="15">
        <v>1971.5</v>
      </c>
      <c r="C37" s="15"/>
      <c r="D37" s="16">
        <v>25.17</v>
      </c>
      <c r="E37" s="17"/>
      <c r="F37" s="16">
        <v>25.17</v>
      </c>
      <c r="G37" s="17"/>
      <c r="H37" s="16">
        <v>25.17</v>
      </c>
      <c r="I37" s="17"/>
      <c r="J37" s="16">
        <v>25.17</v>
      </c>
      <c r="K37" s="17"/>
      <c r="L37" s="16">
        <v>25.17</v>
      </c>
      <c r="M37" s="17"/>
      <c r="N37" s="16">
        <v>25.17</v>
      </c>
      <c r="O37" s="15"/>
      <c r="P37" s="10">
        <f t="shared" si="0"/>
        <v>151.02000000000001</v>
      </c>
      <c r="Q37" s="15">
        <f t="shared" si="8"/>
        <v>2544.7199999999998</v>
      </c>
      <c r="R37" s="15">
        <v>65.777000000000001</v>
      </c>
      <c r="S37" s="15">
        <v>71.545000000000002</v>
      </c>
      <c r="T37" s="15">
        <v>51.280999999999999</v>
      </c>
      <c r="U37" s="15">
        <v>30.760999999999999</v>
      </c>
      <c r="V37" s="15">
        <v>10.398</v>
      </c>
      <c r="W37" s="15">
        <v>0</v>
      </c>
      <c r="X37" s="10">
        <f t="shared" si="1"/>
        <v>229.762</v>
      </c>
      <c r="Y37" s="10">
        <f t="shared" si="9"/>
        <v>78.74199999999999</v>
      </c>
      <c r="Z37" s="15">
        <v>25.17</v>
      </c>
      <c r="AA37" s="15"/>
      <c r="AB37" s="15">
        <v>25.17</v>
      </c>
      <c r="AC37" s="15"/>
      <c r="AD37" s="15">
        <v>25.17</v>
      </c>
      <c r="AE37" s="15"/>
      <c r="AF37" s="15">
        <v>25.17</v>
      </c>
      <c r="AG37" s="15"/>
      <c r="AH37" s="15">
        <v>25.17</v>
      </c>
      <c r="AI37" s="15"/>
      <c r="AJ37" s="15">
        <v>25.17</v>
      </c>
      <c r="AK37" s="15"/>
      <c r="AL37" s="11">
        <f t="shared" si="2"/>
        <v>151.02000000000001</v>
      </c>
      <c r="AM37" s="15">
        <f t="shared" si="10"/>
        <v>2695.0080000000003</v>
      </c>
      <c r="AN37" s="15">
        <v>0</v>
      </c>
      <c r="AO37" s="15">
        <v>0</v>
      </c>
      <c r="AP37" s="15">
        <v>0</v>
      </c>
      <c r="AQ37" s="15">
        <v>36.54</v>
      </c>
      <c r="AR37" s="15">
        <v>42.261000000000003</v>
      </c>
      <c r="AS37" s="17">
        <v>57.899000000000001</v>
      </c>
      <c r="AT37" s="11">
        <f t="shared" si="3"/>
        <v>136.69999999999999</v>
      </c>
      <c r="AU37" s="11">
        <f t="shared" si="4"/>
        <v>-14.320000000000022</v>
      </c>
      <c r="AV37" s="12">
        <f t="shared" si="5"/>
        <v>161783.8276799999</v>
      </c>
      <c r="AW37" s="12">
        <f t="shared" si="6"/>
        <v>82.061287182348408</v>
      </c>
      <c r="AX37" s="13">
        <f t="shared" si="7"/>
        <v>4923.6772309409043</v>
      </c>
    </row>
    <row r="38" spans="1:50" x14ac:dyDescent="0.25">
      <c r="A38" s="6" t="s">
        <v>61</v>
      </c>
      <c r="B38" s="15">
        <v>1414.8</v>
      </c>
      <c r="C38" s="15"/>
      <c r="D38" s="16">
        <v>18.239999999999998</v>
      </c>
      <c r="E38" s="17"/>
      <c r="F38" s="16">
        <v>18.239999999999998</v>
      </c>
      <c r="G38" s="17"/>
      <c r="H38" s="16">
        <v>18.239999999999998</v>
      </c>
      <c r="I38" s="17"/>
      <c r="J38" s="16">
        <v>18.239999999999998</v>
      </c>
      <c r="K38" s="17"/>
      <c r="L38" s="16">
        <v>18.239999999999998</v>
      </c>
      <c r="M38" s="17"/>
      <c r="N38" s="16">
        <v>18.239999999999998</v>
      </c>
      <c r="O38" s="15"/>
      <c r="P38" s="10">
        <f t="shared" si="0"/>
        <v>109.43999999999998</v>
      </c>
      <c r="Q38" s="15">
        <f t="shared" si="8"/>
        <v>2544.7199999999998</v>
      </c>
      <c r="R38" s="15">
        <v>46.841000000000001</v>
      </c>
      <c r="S38" s="15">
        <v>60.978000000000002</v>
      </c>
      <c r="T38" s="15">
        <v>51.058000000000007</v>
      </c>
      <c r="U38" s="15">
        <v>26.680999999999997</v>
      </c>
      <c r="V38" s="15">
        <v>7.4459999999999997</v>
      </c>
      <c r="W38" s="15">
        <v>0</v>
      </c>
      <c r="X38" s="10">
        <f t="shared" si="1"/>
        <v>193.00399999999999</v>
      </c>
      <c r="Y38" s="10">
        <f t="shared" si="9"/>
        <v>83.564000000000007</v>
      </c>
      <c r="Z38" s="15">
        <v>18.239999999999998</v>
      </c>
      <c r="AA38" s="15"/>
      <c r="AB38" s="15">
        <v>18.239999999999998</v>
      </c>
      <c r="AC38" s="15"/>
      <c r="AD38" s="15">
        <v>18.239999999999998</v>
      </c>
      <c r="AE38" s="15"/>
      <c r="AF38" s="15">
        <v>18.239999999999998</v>
      </c>
      <c r="AG38" s="15"/>
      <c r="AH38" s="15">
        <v>18.239999999999998</v>
      </c>
      <c r="AI38" s="15"/>
      <c r="AJ38" s="15">
        <v>18.239999999999998</v>
      </c>
      <c r="AK38" s="15"/>
      <c r="AL38" s="11">
        <f t="shared" si="2"/>
        <v>109.43999999999998</v>
      </c>
      <c r="AM38" s="15">
        <f t="shared" si="10"/>
        <v>2695.0080000000003</v>
      </c>
      <c r="AN38" s="15">
        <v>0</v>
      </c>
      <c r="AO38" s="15">
        <v>0</v>
      </c>
      <c r="AP38" s="15">
        <v>0</v>
      </c>
      <c r="AQ38" s="15">
        <v>27.812999999999999</v>
      </c>
      <c r="AR38" s="15">
        <v>30.637000000000004</v>
      </c>
      <c r="AS38" s="17">
        <v>42.28</v>
      </c>
      <c r="AT38" s="11">
        <f t="shared" si="3"/>
        <v>100.73</v>
      </c>
      <c r="AU38" s="11">
        <f t="shared" si="4"/>
        <v>-8.7099999999999795</v>
      </c>
      <c r="AV38" s="12">
        <f t="shared" si="5"/>
        <v>189173.46240000005</v>
      </c>
      <c r="AW38" s="12">
        <f t="shared" si="6"/>
        <v>133.71039185750641</v>
      </c>
      <c r="AX38" s="13">
        <f t="shared" si="7"/>
        <v>8022.6235114503843</v>
      </c>
    </row>
    <row r="39" spans="1:50" x14ac:dyDescent="0.25">
      <c r="A39" s="6" t="s">
        <v>62</v>
      </c>
      <c r="B39" s="15">
        <v>1315.8</v>
      </c>
      <c r="C39" s="15"/>
      <c r="D39" s="16">
        <v>16.18</v>
      </c>
      <c r="E39" s="17"/>
      <c r="F39" s="16">
        <v>16.18</v>
      </c>
      <c r="G39" s="17"/>
      <c r="H39" s="16">
        <v>16.18</v>
      </c>
      <c r="I39" s="17"/>
      <c r="J39" s="16">
        <v>16.18</v>
      </c>
      <c r="K39" s="17"/>
      <c r="L39" s="16">
        <v>16.18</v>
      </c>
      <c r="M39" s="17"/>
      <c r="N39" s="16">
        <v>16.18</v>
      </c>
      <c r="O39" s="15"/>
      <c r="P39" s="10">
        <f t="shared" si="0"/>
        <v>97.080000000000013</v>
      </c>
      <c r="Q39" s="15">
        <f t="shared" si="8"/>
        <v>2544.7199999999998</v>
      </c>
      <c r="R39" s="15">
        <v>38.819000000000003</v>
      </c>
      <c r="S39" s="15">
        <v>50.05</v>
      </c>
      <c r="T39" s="15">
        <v>35.94</v>
      </c>
      <c r="U39" s="15">
        <v>21.914999999999999</v>
      </c>
      <c r="V39" s="15">
        <v>7.2949999999999999</v>
      </c>
      <c r="W39" s="15">
        <v>0</v>
      </c>
      <c r="X39" s="10">
        <f t="shared" si="1"/>
        <v>154.01899999999998</v>
      </c>
      <c r="Y39" s="10">
        <f t="shared" si="9"/>
        <v>56.938999999999965</v>
      </c>
      <c r="Z39" s="15">
        <v>16.18</v>
      </c>
      <c r="AA39" s="15"/>
      <c r="AB39" s="15">
        <v>16.18</v>
      </c>
      <c r="AC39" s="15"/>
      <c r="AD39" s="15">
        <v>16.18</v>
      </c>
      <c r="AE39" s="15"/>
      <c r="AF39" s="15">
        <v>16.18</v>
      </c>
      <c r="AG39" s="15"/>
      <c r="AH39" s="15">
        <v>16.18</v>
      </c>
      <c r="AI39" s="15"/>
      <c r="AJ39" s="15">
        <v>16.18</v>
      </c>
      <c r="AK39" s="15"/>
      <c r="AL39" s="11">
        <f t="shared" si="2"/>
        <v>97.080000000000013</v>
      </c>
      <c r="AM39" s="15">
        <f t="shared" si="10"/>
        <v>2695.0080000000003</v>
      </c>
      <c r="AN39" s="15">
        <v>0</v>
      </c>
      <c r="AO39" s="15">
        <v>0</v>
      </c>
      <c r="AP39" s="15">
        <v>0</v>
      </c>
      <c r="AQ39" s="15">
        <v>25.233000000000001</v>
      </c>
      <c r="AR39" s="15">
        <v>28.559000000000001</v>
      </c>
      <c r="AS39" s="17">
        <v>40.136000000000003</v>
      </c>
      <c r="AT39" s="11">
        <f t="shared" si="3"/>
        <v>93.927999999999997</v>
      </c>
      <c r="AU39" s="11">
        <f t="shared" si="4"/>
        <v>-3.1520000000000152</v>
      </c>
      <c r="AV39" s="12">
        <f t="shared" si="5"/>
        <v>136399.14686399983</v>
      </c>
      <c r="AW39" s="12">
        <f t="shared" si="6"/>
        <v>103.66252231646135</v>
      </c>
      <c r="AX39" s="13">
        <f t="shared" si="7"/>
        <v>6219.7513389876813</v>
      </c>
    </row>
    <row r="40" spans="1:50" x14ac:dyDescent="0.25">
      <c r="A40" s="6" t="s">
        <v>63</v>
      </c>
      <c r="B40" s="15">
        <v>3974.8</v>
      </c>
      <c r="C40" s="15"/>
      <c r="D40" s="16">
        <v>55.74</v>
      </c>
      <c r="E40" s="17"/>
      <c r="F40" s="16">
        <v>55.74</v>
      </c>
      <c r="G40" s="17"/>
      <c r="H40" s="16">
        <v>55.74</v>
      </c>
      <c r="I40" s="17"/>
      <c r="J40" s="16">
        <v>55.74</v>
      </c>
      <c r="K40" s="17"/>
      <c r="L40" s="16">
        <v>55.74</v>
      </c>
      <c r="M40" s="17"/>
      <c r="N40" s="16">
        <v>55.74</v>
      </c>
      <c r="O40" s="15"/>
      <c r="P40" s="10">
        <f t="shared" si="0"/>
        <v>334.44</v>
      </c>
      <c r="Q40" s="15">
        <f t="shared" si="8"/>
        <v>2544.7199999999998</v>
      </c>
      <c r="R40" s="15">
        <v>142.41800000000001</v>
      </c>
      <c r="S40" s="15">
        <v>149.99599999999998</v>
      </c>
      <c r="T40" s="15">
        <v>105.371</v>
      </c>
      <c r="U40" s="15">
        <v>66.286999999999992</v>
      </c>
      <c r="V40" s="15">
        <v>21.157</v>
      </c>
      <c r="W40" s="15">
        <v>0</v>
      </c>
      <c r="X40" s="10">
        <f t="shared" si="1"/>
        <v>485.22899999999993</v>
      </c>
      <c r="Y40" s="10">
        <f t="shared" si="9"/>
        <v>150.78899999999993</v>
      </c>
      <c r="Z40" s="15">
        <v>55.74</v>
      </c>
      <c r="AA40" s="15"/>
      <c r="AB40" s="15">
        <v>55.74</v>
      </c>
      <c r="AC40" s="15"/>
      <c r="AD40" s="15">
        <v>55.74</v>
      </c>
      <c r="AE40" s="15"/>
      <c r="AF40" s="15">
        <v>55.74</v>
      </c>
      <c r="AG40" s="15"/>
      <c r="AH40" s="15">
        <v>55.74</v>
      </c>
      <c r="AI40" s="15"/>
      <c r="AJ40" s="15">
        <v>55.74</v>
      </c>
      <c r="AK40" s="15"/>
      <c r="AL40" s="11">
        <f t="shared" si="2"/>
        <v>334.44</v>
      </c>
      <c r="AM40" s="15">
        <f t="shared" si="10"/>
        <v>2695.0080000000003</v>
      </c>
      <c r="AN40" s="15">
        <v>0</v>
      </c>
      <c r="AO40" s="15">
        <v>0</v>
      </c>
      <c r="AP40" s="15">
        <v>0</v>
      </c>
      <c r="AQ40" s="15">
        <v>70.796999999999997</v>
      </c>
      <c r="AR40" s="15">
        <v>84.765000000000001</v>
      </c>
      <c r="AS40" s="17">
        <v>116.697</v>
      </c>
      <c r="AT40" s="11">
        <f t="shared" si="3"/>
        <v>272.25900000000001</v>
      </c>
      <c r="AU40" s="11">
        <f t="shared" si="4"/>
        <v>-62.180999999999983</v>
      </c>
      <c r="AV40" s="12">
        <f t="shared" si="5"/>
        <v>216137.49163199982</v>
      </c>
      <c r="AW40" s="12">
        <f t="shared" si="6"/>
        <v>54.376947678373703</v>
      </c>
      <c r="AX40" s="13">
        <f t="shared" si="7"/>
        <v>3262.6168607024224</v>
      </c>
    </row>
    <row r="41" spans="1:50" x14ac:dyDescent="0.25">
      <c r="A41" t="s">
        <v>228</v>
      </c>
      <c r="B41" s="15">
        <v>631.4</v>
      </c>
      <c r="C41" s="15"/>
      <c r="D41" s="16">
        <v>9.3800000000000008</v>
      </c>
      <c r="E41" s="17"/>
      <c r="F41" s="16">
        <v>9.3800000000000008</v>
      </c>
      <c r="G41" s="17"/>
      <c r="H41" s="16">
        <v>9.3800000000000008</v>
      </c>
      <c r="I41" s="17"/>
      <c r="J41" s="16">
        <v>9.3800000000000008</v>
      </c>
      <c r="K41" s="17"/>
      <c r="L41" s="16">
        <v>9.3800000000000008</v>
      </c>
      <c r="M41" s="17"/>
      <c r="N41" s="16">
        <v>9.3800000000000008</v>
      </c>
      <c r="O41" s="15"/>
      <c r="P41" s="10">
        <f t="shared" si="0"/>
        <v>56.280000000000008</v>
      </c>
      <c r="Q41" s="15">
        <f t="shared" si="8"/>
        <v>2544.7199999999998</v>
      </c>
      <c r="R41" s="15">
        <v>26.455000000000002</v>
      </c>
      <c r="S41" s="15">
        <v>23.856000000000002</v>
      </c>
      <c r="T41" s="15">
        <v>20.858000000000001</v>
      </c>
      <c r="U41" s="15">
        <v>13.159000000000001</v>
      </c>
      <c r="V41" s="15">
        <v>3.9590000000000001</v>
      </c>
      <c r="W41" s="15">
        <v>0</v>
      </c>
      <c r="X41" s="10">
        <f t="shared" si="1"/>
        <v>88.28700000000002</v>
      </c>
      <c r="Y41" s="10"/>
      <c r="Z41" s="15">
        <v>9.3800000000000008</v>
      </c>
      <c r="AA41" s="15"/>
      <c r="AB41" s="15">
        <v>9.3800000000000008</v>
      </c>
      <c r="AC41" s="15"/>
      <c r="AD41" s="15">
        <v>9.3800000000000008</v>
      </c>
      <c r="AE41" s="15"/>
      <c r="AF41" s="15">
        <v>9.3800000000000008</v>
      </c>
      <c r="AG41" s="15"/>
      <c r="AH41" s="15">
        <v>9.3800000000000008</v>
      </c>
      <c r="AI41" s="15"/>
      <c r="AJ41" s="15">
        <v>9.3800000000000008</v>
      </c>
      <c r="AK41" s="15"/>
      <c r="AL41" s="11">
        <f t="shared" si="2"/>
        <v>56.280000000000008</v>
      </c>
      <c r="AM41" s="15">
        <f t="shared" si="10"/>
        <v>2695.0080000000003</v>
      </c>
      <c r="AN41" s="15">
        <v>0</v>
      </c>
      <c r="AO41" s="15">
        <v>0</v>
      </c>
      <c r="AP41" s="15">
        <v>0</v>
      </c>
      <c r="AQ41" s="15">
        <v>17.8</v>
      </c>
      <c r="AR41" s="15">
        <v>8.6609999999999996</v>
      </c>
      <c r="AS41" s="17">
        <v>23.367000000000001</v>
      </c>
      <c r="AT41" s="11">
        <f t="shared" si="3"/>
        <v>49.828000000000003</v>
      </c>
      <c r="AU41" s="11">
        <f t="shared" si="4"/>
        <v>-6.4520000000000053</v>
      </c>
      <c r="AV41" s="12">
        <f t="shared" si="5"/>
        <v>-17388.191616000015</v>
      </c>
      <c r="AW41" s="12">
        <f t="shared" si="6"/>
        <v>-27.539106138739335</v>
      </c>
      <c r="AX41" s="13">
        <f t="shared" si="7"/>
        <v>-1652.3463683243601</v>
      </c>
    </row>
    <row r="42" spans="1:50" x14ac:dyDescent="0.25">
      <c r="A42" s="6" t="s">
        <v>64</v>
      </c>
      <c r="B42" s="15">
        <v>5494.1</v>
      </c>
      <c r="C42" s="15"/>
      <c r="D42" s="16">
        <v>69.66</v>
      </c>
      <c r="E42" s="17"/>
      <c r="F42" s="16">
        <v>69.66</v>
      </c>
      <c r="G42" s="17"/>
      <c r="H42" s="16">
        <v>69.66</v>
      </c>
      <c r="I42" s="17"/>
      <c r="J42" s="16">
        <v>69.66</v>
      </c>
      <c r="K42" s="17"/>
      <c r="L42" s="16">
        <v>69.66</v>
      </c>
      <c r="M42" s="17"/>
      <c r="N42" s="16">
        <v>69.66</v>
      </c>
      <c r="O42" s="15"/>
      <c r="P42" s="10">
        <f t="shared" si="0"/>
        <v>417.95999999999992</v>
      </c>
      <c r="Q42" s="15">
        <f t="shared" si="8"/>
        <v>2544.7199999999998</v>
      </c>
      <c r="R42" s="15">
        <v>170.85496495200002</v>
      </c>
      <c r="S42" s="15">
        <v>183.48638097600002</v>
      </c>
      <c r="T42" s="15">
        <v>67.837281576000009</v>
      </c>
      <c r="U42" s="15">
        <v>105.424841352</v>
      </c>
      <c r="V42" s="15">
        <v>36.774983712000008</v>
      </c>
      <c r="W42" s="15">
        <v>0</v>
      </c>
      <c r="X42" s="10">
        <f t="shared" si="1"/>
        <v>564.37845256800006</v>
      </c>
      <c r="Y42" s="10">
        <f t="shared" si="9"/>
        <v>146.41845256800013</v>
      </c>
      <c r="Z42" s="15">
        <v>69.66</v>
      </c>
      <c r="AA42" s="15"/>
      <c r="AB42" s="15">
        <v>69.66</v>
      </c>
      <c r="AC42" s="15"/>
      <c r="AD42" s="15">
        <v>69.66</v>
      </c>
      <c r="AE42" s="15"/>
      <c r="AF42" s="15">
        <v>69.66</v>
      </c>
      <c r="AG42" s="15"/>
      <c r="AH42" s="15">
        <v>69.66</v>
      </c>
      <c r="AI42" s="15"/>
      <c r="AJ42" s="15">
        <v>69.66</v>
      </c>
      <c r="AK42" s="15"/>
      <c r="AL42" s="11">
        <f t="shared" si="2"/>
        <v>417.95999999999992</v>
      </c>
      <c r="AM42" s="15">
        <f t="shared" si="10"/>
        <v>2695.0080000000003</v>
      </c>
      <c r="AN42" s="15">
        <v>0</v>
      </c>
      <c r="AO42" s="15">
        <v>0</v>
      </c>
      <c r="AP42" s="15">
        <v>0</v>
      </c>
      <c r="AQ42" s="15">
        <v>65.696380320000003</v>
      </c>
      <c r="AR42" s="15">
        <v>88.434704208000014</v>
      </c>
      <c r="AS42" s="17">
        <v>193.04992790400001</v>
      </c>
      <c r="AT42" s="11">
        <f t="shared" si="3"/>
        <v>347.18101243200005</v>
      </c>
      <c r="AU42" s="11">
        <f t="shared" si="4"/>
        <v>-70.778987567999877</v>
      </c>
      <c r="AV42" s="12">
        <f t="shared" si="5"/>
        <v>181844.02689118101</v>
      </c>
      <c r="AW42" s="12">
        <f t="shared" si="6"/>
        <v>33.098055530693109</v>
      </c>
      <c r="AX42" s="13">
        <f t="shared" si="7"/>
        <v>1985.8833318415866</v>
      </c>
    </row>
    <row r="43" spans="1:50" x14ac:dyDescent="0.25">
      <c r="A43" s="6" t="s">
        <v>65</v>
      </c>
      <c r="B43" s="15">
        <v>2803.1</v>
      </c>
      <c r="C43" s="15"/>
      <c r="D43" s="16">
        <v>35.700000000000003</v>
      </c>
      <c r="E43" s="17"/>
      <c r="F43" s="16">
        <v>35.700000000000003</v>
      </c>
      <c r="G43" s="17"/>
      <c r="H43" s="16">
        <v>35.700000000000003</v>
      </c>
      <c r="I43" s="17"/>
      <c r="J43" s="16">
        <v>35.700000000000003</v>
      </c>
      <c r="K43" s="17"/>
      <c r="L43" s="16">
        <v>35.700000000000003</v>
      </c>
      <c r="M43" s="17"/>
      <c r="N43" s="16">
        <v>35.700000000000003</v>
      </c>
      <c r="O43" s="15"/>
      <c r="P43" s="10">
        <f t="shared" si="0"/>
        <v>214.2</v>
      </c>
      <c r="Q43" s="15">
        <f t="shared" si="8"/>
        <v>2544.7199999999998</v>
      </c>
      <c r="R43" s="15">
        <v>93.174999999999997</v>
      </c>
      <c r="S43" s="15">
        <v>96.521000000000001</v>
      </c>
      <c r="T43" s="15">
        <v>73.802999999999997</v>
      </c>
      <c r="U43" s="15">
        <v>38.280999999999999</v>
      </c>
      <c r="V43" s="15">
        <v>14.521000000000001</v>
      </c>
      <c r="W43" s="15">
        <v>0</v>
      </c>
      <c r="X43" s="10">
        <f t="shared" si="1"/>
        <v>316.30100000000004</v>
      </c>
      <c r="Y43" s="10">
        <f t="shared" si="9"/>
        <v>102.10100000000006</v>
      </c>
      <c r="Z43" s="15">
        <v>35.700000000000003</v>
      </c>
      <c r="AA43" s="15"/>
      <c r="AB43" s="15">
        <v>35.700000000000003</v>
      </c>
      <c r="AC43" s="15"/>
      <c r="AD43" s="15">
        <v>35.700000000000003</v>
      </c>
      <c r="AE43" s="15"/>
      <c r="AF43" s="15">
        <v>35.700000000000003</v>
      </c>
      <c r="AG43" s="15"/>
      <c r="AH43" s="15">
        <v>35.700000000000003</v>
      </c>
      <c r="AI43" s="15"/>
      <c r="AJ43" s="15">
        <v>35.700000000000003</v>
      </c>
      <c r="AK43" s="15"/>
      <c r="AL43" s="11">
        <f t="shared" si="2"/>
        <v>214.2</v>
      </c>
      <c r="AM43" s="15">
        <f t="shared" si="10"/>
        <v>2695.0080000000003</v>
      </c>
      <c r="AN43" s="15">
        <v>0</v>
      </c>
      <c r="AO43" s="15">
        <v>0</v>
      </c>
      <c r="AP43" s="15">
        <v>0</v>
      </c>
      <c r="AQ43" s="15">
        <v>66.62</v>
      </c>
      <c r="AR43" s="15">
        <v>62.993000000000002</v>
      </c>
      <c r="AS43" s="17">
        <v>63.021000000000008</v>
      </c>
      <c r="AT43" s="11">
        <f t="shared" si="3"/>
        <v>192.63400000000001</v>
      </c>
      <c r="AU43" s="11">
        <f t="shared" si="4"/>
        <v>-21.565999999999974</v>
      </c>
      <c r="AV43" s="12">
        <f t="shared" si="5"/>
        <v>201697.9141920002</v>
      </c>
      <c r="AW43" s="12">
        <f t="shared" si="6"/>
        <v>71.9553045528166</v>
      </c>
      <c r="AX43" s="13">
        <f t="shared" si="7"/>
        <v>4317.3182731689958</v>
      </c>
    </row>
    <row r="44" spans="1:50" x14ac:dyDescent="0.25">
      <c r="A44" s="6" t="s">
        <v>66</v>
      </c>
      <c r="B44" s="15">
        <v>2667.3</v>
      </c>
      <c r="C44" s="15"/>
      <c r="D44" s="16">
        <v>32.729999999999997</v>
      </c>
      <c r="E44" s="17"/>
      <c r="F44" s="16">
        <v>32.729999999999997</v>
      </c>
      <c r="G44" s="17"/>
      <c r="H44" s="16">
        <v>32.729999999999997</v>
      </c>
      <c r="I44" s="17"/>
      <c r="J44" s="16">
        <v>32.729999999999997</v>
      </c>
      <c r="K44" s="17"/>
      <c r="L44" s="16">
        <v>32.729999999999997</v>
      </c>
      <c r="M44" s="17"/>
      <c r="N44" s="16">
        <v>32.729999999999997</v>
      </c>
      <c r="O44" s="15"/>
      <c r="P44" s="10">
        <f t="shared" si="0"/>
        <v>196.37999999999997</v>
      </c>
      <c r="Q44" s="15">
        <f t="shared" si="8"/>
        <v>2544.7199999999998</v>
      </c>
      <c r="R44" s="15">
        <v>86.676000000000002</v>
      </c>
      <c r="S44" s="15">
        <v>88.85</v>
      </c>
      <c r="T44" s="15">
        <v>68.772999999999996</v>
      </c>
      <c r="U44" s="15">
        <v>34.673000000000002</v>
      </c>
      <c r="V44" s="15">
        <v>13.035</v>
      </c>
      <c r="W44" s="15">
        <v>0</v>
      </c>
      <c r="X44" s="10">
        <f t="shared" si="1"/>
        <v>292.00700000000001</v>
      </c>
      <c r="Y44" s="10">
        <f t="shared" si="9"/>
        <v>95.627000000000038</v>
      </c>
      <c r="Z44" s="15">
        <v>32.729999999999997</v>
      </c>
      <c r="AA44" s="15"/>
      <c r="AB44" s="15">
        <v>32.729999999999997</v>
      </c>
      <c r="AC44" s="15"/>
      <c r="AD44" s="15">
        <v>32.729999999999997</v>
      </c>
      <c r="AE44" s="15"/>
      <c r="AF44" s="15">
        <v>32.729999999999997</v>
      </c>
      <c r="AG44" s="15"/>
      <c r="AH44" s="15">
        <v>32.729999999999997</v>
      </c>
      <c r="AI44" s="15"/>
      <c r="AJ44" s="15">
        <v>32.729999999999997</v>
      </c>
      <c r="AK44" s="15"/>
      <c r="AL44" s="11">
        <f t="shared" si="2"/>
        <v>196.37999999999997</v>
      </c>
      <c r="AM44" s="15">
        <f t="shared" si="10"/>
        <v>2695.0080000000003</v>
      </c>
      <c r="AN44" s="15">
        <v>0</v>
      </c>
      <c r="AO44" s="15">
        <v>0</v>
      </c>
      <c r="AP44" s="15">
        <v>0</v>
      </c>
      <c r="AQ44" s="15">
        <v>30.131000000000004</v>
      </c>
      <c r="AR44" s="15">
        <v>51.031999999999996</v>
      </c>
      <c r="AS44" s="17">
        <v>54.142999999999994</v>
      </c>
      <c r="AT44" s="11">
        <f t="shared" si="3"/>
        <v>135.30599999999998</v>
      </c>
      <c r="AU44" s="11">
        <f t="shared" si="4"/>
        <v>-61.073999999999984</v>
      </c>
      <c r="AV44" s="12">
        <f t="shared" si="5"/>
        <v>78749.020848000102</v>
      </c>
      <c r="AW44" s="12">
        <f t="shared" si="6"/>
        <v>29.523870898661603</v>
      </c>
      <c r="AX44" s="13">
        <f t="shared" si="7"/>
        <v>1771.4322539196962</v>
      </c>
    </row>
    <row r="45" spans="1:50" x14ac:dyDescent="0.25">
      <c r="A45" s="6" t="s">
        <v>67</v>
      </c>
      <c r="B45" s="15">
        <v>6301.3</v>
      </c>
      <c r="C45" s="15"/>
      <c r="D45" s="16">
        <v>74.88</v>
      </c>
      <c r="E45" s="17"/>
      <c r="F45" s="16">
        <v>74.88</v>
      </c>
      <c r="G45" s="17"/>
      <c r="H45" s="16">
        <v>74.88</v>
      </c>
      <c r="I45" s="17"/>
      <c r="J45" s="16">
        <v>74.88</v>
      </c>
      <c r="K45" s="17"/>
      <c r="L45" s="16">
        <v>74.88</v>
      </c>
      <c r="M45" s="17"/>
      <c r="N45" s="16">
        <v>74.88</v>
      </c>
      <c r="O45" s="15"/>
      <c r="P45" s="10">
        <f t="shared" si="0"/>
        <v>449.28</v>
      </c>
      <c r="Q45" s="15">
        <f t="shared" si="8"/>
        <v>2544.7199999999998</v>
      </c>
      <c r="R45" s="15">
        <v>186.55699999999999</v>
      </c>
      <c r="S45" s="15">
        <v>197.893</v>
      </c>
      <c r="T45" s="15">
        <v>193.44900000000001</v>
      </c>
      <c r="U45" s="15">
        <v>108.11199999999998</v>
      </c>
      <c r="V45" s="15">
        <v>39.295000000000002</v>
      </c>
      <c r="W45" s="15">
        <v>0</v>
      </c>
      <c r="X45" s="10">
        <f t="shared" si="1"/>
        <v>725.30599999999993</v>
      </c>
      <c r="Y45" s="10">
        <f t="shared" si="9"/>
        <v>276.02599999999995</v>
      </c>
      <c r="Z45" s="15">
        <v>74.88</v>
      </c>
      <c r="AA45" s="15"/>
      <c r="AB45" s="15">
        <v>74.88</v>
      </c>
      <c r="AC45" s="15"/>
      <c r="AD45" s="15">
        <v>74.88</v>
      </c>
      <c r="AE45" s="15"/>
      <c r="AF45" s="15">
        <v>74.88</v>
      </c>
      <c r="AG45" s="15"/>
      <c r="AH45" s="15">
        <v>74.88</v>
      </c>
      <c r="AI45" s="15"/>
      <c r="AJ45" s="15">
        <v>74.88</v>
      </c>
      <c r="AK45" s="15"/>
      <c r="AL45" s="11">
        <f t="shared" si="2"/>
        <v>449.28</v>
      </c>
      <c r="AM45" s="15">
        <f t="shared" si="10"/>
        <v>2695.0080000000003</v>
      </c>
      <c r="AN45" s="15">
        <v>0</v>
      </c>
      <c r="AO45" s="15">
        <v>0</v>
      </c>
      <c r="AP45" s="15">
        <v>0</v>
      </c>
      <c r="AQ45" s="15">
        <v>66.242000000000004</v>
      </c>
      <c r="AR45" s="15">
        <v>95.98</v>
      </c>
      <c r="AS45" s="17">
        <v>202.947</v>
      </c>
      <c r="AT45" s="11">
        <f t="shared" si="3"/>
        <v>365.16899999999998</v>
      </c>
      <c r="AU45" s="11">
        <f t="shared" si="4"/>
        <v>-84.11099999999999</v>
      </c>
      <c r="AV45" s="12">
        <f t="shared" si="5"/>
        <v>475729.06483199989</v>
      </c>
      <c r="AW45" s="12">
        <f t="shared" si="6"/>
        <v>75.496971233237559</v>
      </c>
      <c r="AX45" s="13">
        <f t="shared" si="7"/>
        <v>4529.8182739942531</v>
      </c>
    </row>
    <row r="46" spans="1:50" x14ac:dyDescent="0.25">
      <c r="A46" s="5" t="s">
        <v>68</v>
      </c>
      <c r="B46" s="15">
        <v>1990.7</v>
      </c>
      <c r="C46" s="15"/>
      <c r="D46" s="16">
        <v>26.11</v>
      </c>
      <c r="E46" s="17"/>
      <c r="F46" s="16">
        <v>26.11</v>
      </c>
      <c r="G46" s="17"/>
      <c r="H46" s="16">
        <v>26.11</v>
      </c>
      <c r="I46" s="17"/>
      <c r="J46" s="16">
        <v>26.11</v>
      </c>
      <c r="K46" s="17"/>
      <c r="L46" s="16">
        <v>26.11</v>
      </c>
      <c r="M46" s="17"/>
      <c r="N46" s="16">
        <v>26.11</v>
      </c>
      <c r="O46" s="15"/>
      <c r="P46" s="10">
        <f t="shared" si="0"/>
        <v>156.66000000000003</v>
      </c>
      <c r="Q46" s="15">
        <f t="shared" si="8"/>
        <v>2544.7199999999998</v>
      </c>
      <c r="R46" s="15">
        <v>70.216999999999999</v>
      </c>
      <c r="S46" s="15">
        <v>73.3</v>
      </c>
      <c r="T46" s="15">
        <v>53.918999999999997</v>
      </c>
      <c r="U46" s="15">
        <v>29.454999999999998</v>
      </c>
      <c r="V46" s="15">
        <v>10.228</v>
      </c>
      <c r="W46" s="15">
        <v>0</v>
      </c>
      <c r="X46" s="10">
        <f t="shared" si="1"/>
        <v>237.11899999999997</v>
      </c>
      <c r="Y46" s="10">
        <f t="shared" si="9"/>
        <v>80.458999999999946</v>
      </c>
      <c r="Z46" s="15">
        <v>26.11</v>
      </c>
      <c r="AA46" s="15"/>
      <c r="AB46" s="15">
        <v>26.11</v>
      </c>
      <c r="AC46" s="15"/>
      <c r="AD46" s="15">
        <v>26.11</v>
      </c>
      <c r="AE46" s="15"/>
      <c r="AF46" s="15">
        <v>26.11</v>
      </c>
      <c r="AG46" s="15"/>
      <c r="AH46" s="15">
        <v>26.11</v>
      </c>
      <c r="AI46" s="15"/>
      <c r="AJ46" s="15">
        <v>26.11</v>
      </c>
      <c r="AK46" s="15"/>
      <c r="AL46" s="11">
        <f t="shared" si="2"/>
        <v>156.66000000000003</v>
      </c>
      <c r="AM46" s="15">
        <f t="shared" si="10"/>
        <v>2695.0080000000003</v>
      </c>
      <c r="AN46" s="15">
        <v>0</v>
      </c>
      <c r="AO46" s="15">
        <v>0</v>
      </c>
      <c r="AP46" s="15">
        <v>0</v>
      </c>
      <c r="AQ46" s="15">
        <v>33.204999999999998</v>
      </c>
      <c r="AR46" s="15">
        <v>38.101999999999997</v>
      </c>
      <c r="AS46" s="17">
        <v>55.125999999999998</v>
      </c>
      <c r="AT46" s="11">
        <f t="shared" si="3"/>
        <v>126.43299999999999</v>
      </c>
      <c r="AU46" s="11">
        <f t="shared" si="4"/>
        <v>-30.227000000000032</v>
      </c>
      <c r="AV46" s="12">
        <f t="shared" si="5"/>
        <v>123283.61966399977</v>
      </c>
      <c r="AW46" s="12">
        <f t="shared" si="6"/>
        <v>61.929783324458612</v>
      </c>
      <c r="AX46" s="13">
        <f t="shared" si="7"/>
        <v>3715.7869994675166</v>
      </c>
    </row>
    <row r="47" spans="1:50" x14ac:dyDescent="0.25">
      <c r="A47" s="6" t="s">
        <v>69</v>
      </c>
      <c r="B47" s="15">
        <v>3831.6</v>
      </c>
      <c r="C47" s="15"/>
      <c r="D47" s="16">
        <v>41.76</v>
      </c>
      <c r="E47" s="17"/>
      <c r="F47" s="16">
        <v>41.76</v>
      </c>
      <c r="G47" s="17"/>
      <c r="H47" s="16">
        <v>41.76</v>
      </c>
      <c r="I47" s="17"/>
      <c r="J47" s="16">
        <v>41.76</v>
      </c>
      <c r="K47" s="17"/>
      <c r="L47" s="16">
        <v>41.76</v>
      </c>
      <c r="M47" s="17"/>
      <c r="N47" s="16">
        <v>41.76</v>
      </c>
      <c r="O47" s="15"/>
      <c r="P47" s="10">
        <f t="shared" si="0"/>
        <v>250.55999999999997</v>
      </c>
      <c r="Q47" s="15">
        <f t="shared" si="8"/>
        <v>2544.7199999999998</v>
      </c>
      <c r="R47" s="15">
        <v>95.066016000000005</v>
      </c>
      <c r="S47" s="15">
        <v>126.754688</v>
      </c>
      <c r="T47" s="15">
        <v>79.221680000000006</v>
      </c>
      <c r="U47" s="15">
        <v>47.533008000000002</v>
      </c>
      <c r="V47" s="15">
        <v>14.445083077000001</v>
      </c>
      <c r="W47" s="15">
        <v>0</v>
      </c>
      <c r="X47" s="10">
        <f t="shared" si="1"/>
        <v>363.02047507700001</v>
      </c>
      <c r="Y47" s="10">
        <f t="shared" si="9"/>
        <v>112.46047507700004</v>
      </c>
      <c r="Z47" s="15">
        <v>41.76</v>
      </c>
      <c r="AA47" s="15"/>
      <c r="AB47" s="15">
        <v>41.76</v>
      </c>
      <c r="AC47" s="15"/>
      <c r="AD47" s="15">
        <v>41.76</v>
      </c>
      <c r="AE47" s="15"/>
      <c r="AF47" s="15">
        <v>41.76</v>
      </c>
      <c r="AG47" s="15"/>
      <c r="AH47" s="15">
        <v>41.76</v>
      </c>
      <c r="AI47" s="15"/>
      <c r="AJ47" s="15">
        <v>41.76</v>
      </c>
      <c r="AK47" s="15"/>
      <c r="AL47" s="11">
        <f t="shared" si="2"/>
        <v>250.55999999999997</v>
      </c>
      <c r="AM47" s="15">
        <f t="shared" si="10"/>
        <v>2695.0080000000003</v>
      </c>
      <c r="AN47" s="15">
        <v>0</v>
      </c>
      <c r="AO47" s="15">
        <v>0</v>
      </c>
      <c r="AP47" s="15">
        <v>0</v>
      </c>
      <c r="AQ47" s="15">
        <v>46.368449304000002</v>
      </c>
      <c r="AR47" s="15">
        <v>61.04525579500001</v>
      </c>
      <c r="AS47" s="17">
        <v>63.377344000000001</v>
      </c>
      <c r="AT47" s="11">
        <f t="shared" si="3"/>
        <v>170.79104909900002</v>
      </c>
      <c r="AU47" s="11">
        <f t="shared" si="4"/>
        <v>-79.768950900999954</v>
      </c>
      <c r="AV47" s="12">
        <f t="shared" si="5"/>
        <v>71202.459308141406</v>
      </c>
      <c r="AW47" s="12">
        <f t="shared" si="6"/>
        <v>18.582957330655969</v>
      </c>
      <c r="AX47" s="13">
        <f t="shared" si="7"/>
        <v>1114.9774398393581</v>
      </c>
    </row>
    <row r="48" spans="1:50" x14ac:dyDescent="0.25">
      <c r="A48" s="6" t="s">
        <v>70</v>
      </c>
      <c r="B48" s="15">
        <v>297260</v>
      </c>
      <c r="C48" s="15"/>
      <c r="D48" s="16">
        <v>34.520000000000003</v>
      </c>
      <c r="E48" s="17"/>
      <c r="F48" s="16">
        <v>34.520000000000003</v>
      </c>
      <c r="G48" s="17"/>
      <c r="H48" s="16">
        <v>34.520000000000003</v>
      </c>
      <c r="I48" s="17"/>
      <c r="J48" s="16">
        <v>34.520000000000003</v>
      </c>
      <c r="K48" s="17"/>
      <c r="L48" s="16">
        <v>34.520000000000003</v>
      </c>
      <c r="M48" s="17"/>
      <c r="N48" s="16">
        <v>34.520000000000003</v>
      </c>
      <c r="O48" s="15"/>
      <c r="P48" s="10">
        <f t="shared" si="0"/>
        <v>207.12000000000003</v>
      </c>
      <c r="Q48" s="15">
        <f t="shared" si="8"/>
        <v>2544.7199999999998</v>
      </c>
      <c r="R48" s="15">
        <v>85.870999999999995</v>
      </c>
      <c r="S48" s="15">
        <v>91.900999999999996</v>
      </c>
      <c r="T48" s="15">
        <v>64.257999999999996</v>
      </c>
      <c r="U48" s="15">
        <v>40.970999999999997</v>
      </c>
      <c r="V48" s="15">
        <v>18.234999999999999</v>
      </c>
      <c r="W48" s="15">
        <v>0</v>
      </c>
      <c r="X48" s="10">
        <f t="shared" si="1"/>
        <v>301.23599999999999</v>
      </c>
      <c r="Y48" s="10">
        <f t="shared" si="9"/>
        <v>94.115999999999957</v>
      </c>
      <c r="Z48" s="15">
        <v>34.520000000000003</v>
      </c>
      <c r="AA48" s="15"/>
      <c r="AB48" s="15">
        <v>34.520000000000003</v>
      </c>
      <c r="AC48" s="15"/>
      <c r="AD48" s="15">
        <v>34.520000000000003</v>
      </c>
      <c r="AE48" s="15"/>
      <c r="AF48" s="15">
        <v>34.520000000000003</v>
      </c>
      <c r="AG48" s="15"/>
      <c r="AH48" s="15">
        <v>34.520000000000003</v>
      </c>
      <c r="AI48" s="15"/>
      <c r="AJ48" s="15">
        <v>34.520000000000003</v>
      </c>
      <c r="AK48" s="15"/>
      <c r="AL48" s="11">
        <f t="shared" si="2"/>
        <v>207.12000000000003</v>
      </c>
      <c r="AM48" s="15">
        <f t="shared" si="10"/>
        <v>2695.0080000000003</v>
      </c>
      <c r="AN48" s="15">
        <v>0</v>
      </c>
      <c r="AO48" s="15">
        <v>0</v>
      </c>
      <c r="AP48" s="15">
        <v>0</v>
      </c>
      <c r="AQ48" s="15">
        <v>36.465000000000003</v>
      </c>
      <c r="AR48" s="15">
        <v>49.484000000000002</v>
      </c>
      <c r="AS48" s="17">
        <v>67.334999999999994</v>
      </c>
      <c r="AT48" s="11">
        <f t="shared" si="3"/>
        <v>153.28399999999999</v>
      </c>
      <c r="AU48" s="11">
        <f t="shared" si="4"/>
        <v>-53.836000000000041</v>
      </c>
      <c r="AV48" s="12">
        <f t="shared" si="5"/>
        <v>94410.416831999755</v>
      </c>
      <c r="AW48" s="12">
        <f t="shared" si="6"/>
        <v>0.31760215579627182</v>
      </c>
      <c r="AX48" s="13">
        <f t="shared" si="7"/>
        <v>19.056129347776309</v>
      </c>
    </row>
    <row r="49" spans="1:50" x14ac:dyDescent="0.25">
      <c r="A49" s="6" t="s">
        <v>71</v>
      </c>
      <c r="B49" s="15">
        <v>4388</v>
      </c>
      <c r="C49" s="15"/>
      <c r="D49" s="16">
        <v>61.18</v>
      </c>
      <c r="E49" s="17"/>
      <c r="F49" s="16">
        <v>61.18</v>
      </c>
      <c r="G49" s="17"/>
      <c r="H49" s="16">
        <v>61.18</v>
      </c>
      <c r="I49" s="17"/>
      <c r="J49" s="16">
        <v>61.18</v>
      </c>
      <c r="K49" s="17"/>
      <c r="L49" s="16">
        <v>61.18</v>
      </c>
      <c r="M49" s="17"/>
      <c r="N49" s="16">
        <v>61.18</v>
      </c>
      <c r="O49" s="15"/>
      <c r="P49" s="10">
        <f t="shared" si="0"/>
        <v>367.08</v>
      </c>
      <c r="Q49" s="15">
        <f t="shared" si="8"/>
        <v>2544.7199999999998</v>
      </c>
      <c r="R49" s="15">
        <v>128.12</v>
      </c>
      <c r="S49" s="15">
        <v>158.98599999999999</v>
      </c>
      <c r="T49" s="15">
        <v>103.76</v>
      </c>
      <c r="U49" s="15">
        <v>71.472999999999999</v>
      </c>
      <c r="V49" s="15">
        <v>9.3529999999999998</v>
      </c>
      <c r="W49" s="15">
        <v>0</v>
      </c>
      <c r="X49" s="10">
        <f t="shared" si="1"/>
        <v>471.69200000000001</v>
      </c>
      <c r="Y49" s="10">
        <f t="shared" si="9"/>
        <v>104.61200000000002</v>
      </c>
      <c r="Z49" s="15">
        <v>61.18</v>
      </c>
      <c r="AA49" s="15"/>
      <c r="AB49" s="15">
        <v>61.18</v>
      </c>
      <c r="AC49" s="15"/>
      <c r="AD49" s="15">
        <v>61.18</v>
      </c>
      <c r="AE49" s="15"/>
      <c r="AF49" s="15">
        <v>61.18</v>
      </c>
      <c r="AG49" s="15"/>
      <c r="AH49" s="15">
        <v>61.18</v>
      </c>
      <c r="AI49" s="15"/>
      <c r="AJ49" s="15">
        <v>61.18</v>
      </c>
      <c r="AK49" s="15"/>
      <c r="AL49" s="11">
        <f t="shared" si="2"/>
        <v>367.08</v>
      </c>
      <c r="AM49" s="15">
        <f t="shared" si="10"/>
        <v>2695.0080000000003</v>
      </c>
      <c r="AN49" s="15">
        <v>0</v>
      </c>
      <c r="AO49" s="15">
        <v>0</v>
      </c>
      <c r="AP49" s="15">
        <v>0</v>
      </c>
      <c r="AQ49" s="15">
        <v>70.471000000000004</v>
      </c>
      <c r="AR49" s="15">
        <v>89.201999999999998</v>
      </c>
      <c r="AS49" s="17">
        <v>96.728999999999999</v>
      </c>
      <c r="AT49" s="11">
        <f t="shared" si="3"/>
        <v>256.40199999999999</v>
      </c>
      <c r="AU49" s="11">
        <f t="shared" si="4"/>
        <v>-110.678</v>
      </c>
      <c r="AV49" s="12">
        <f t="shared" si="5"/>
        <v>-32069.846783999936</v>
      </c>
      <c r="AW49" s="12">
        <f t="shared" si="6"/>
        <v>-7.3085339070191289</v>
      </c>
      <c r="AX49" s="13">
        <f t="shared" si="7"/>
        <v>-438.51203442114775</v>
      </c>
    </row>
    <row r="50" spans="1:50" x14ac:dyDescent="0.25">
      <c r="A50" s="6" t="s">
        <v>72</v>
      </c>
      <c r="B50" s="15">
        <v>1694.9</v>
      </c>
      <c r="C50" s="15"/>
      <c r="D50" s="16">
        <v>36.29</v>
      </c>
      <c r="E50" s="17"/>
      <c r="F50" s="16">
        <v>36.29</v>
      </c>
      <c r="G50" s="17"/>
      <c r="H50" s="16">
        <v>36.29</v>
      </c>
      <c r="I50" s="17"/>
      <c r="J50" s="16">
        <v>36.29</v>
      </c>
      <c r="K50" s="17"/>
      <c r="L50" s="16">
        <v>36.29</v>
      </c>
      <c r="M50" s="17"/>
      <c r="N50" s="16">
        <v>36.29</v>
      </c>
      <c r="O50" s="15"/>
      <c r="P50" s="10">
        <f t="shared" si="0"/>
        <v>217.73999999999998</v>
      </c>
      <c r="Q50" s="15">
        <f t="shared" si="8"/>
        <v>2544.7199999999998</v>
      </c>
      <c r="R50" s="15">
        <v>92.322000000000003</v>
      </c>
      <c r="S50" s="15">
        <v>100.899</v>
      </c>
      <c r="T50" s="15">
        <v>70.495999999999995</v>
      </c>
      <c r="U50" s="15">
        <v>41.973999999999997</v>
      </c>
      <c r="V50" s="15">
        <v>13.838000000000001</v>
      </c>
      <c r="W50" s="15">
        <v>0</v>
      </c>
      <c r="X50" s="10">
        <f t="shared" si="1"/>
        <v>319.529</v>
      </c>
      <c r="Y50" s="10">
        <f t="shared" si="9"/>
        <v>101.78900000000002</v>
      </c>
      <c r="Z50" s="15">
        <v>36.29</v>
      </c>
      <c r="AA50" s="15"/>
      <c r="AB50" s="15">
        <v>36.29</v>
      </c>
      <c r="AC50" s="15"/>
      <c r="AD50" s="15">
        <v>36.29</v>
      </c>
      <c r="AE50" s="15"/>
      <c r="AF50" s="15">
        <v>36.29</v>
      </c>
      <c r="AG50" s="15"/>
      <c r="AH50" s="15">
        <v>36.29</v>
      </c>
      <c r="AI50" s="15"/>
      <c r="AJ50" s="15">
        <v>36.29</v>
      </c>
      <c r="AK50" s="15"/>
      <c r="AL50" s="11">
        <f t="shared" si="2"/>
        <v>217.73999999999998</v>
      </c>
      <c r="AM50" s="15">
        <f t="shared" si="10"/>
        <v>2695.0080000000003</v>
      </c>
      <c r="AN50" s="15">
        <v>0</v>
      </c>
      <c r="AO50" s="15">
        <v>0</v>
      </c>
      <c r="AP50" s="15">
        <v>0</v>
      </c>
      <c r="AQ50" s="15">
        <v>47.76</v>
      </c>
      <c r="AR50" s="15">
        <v>54.067</v>
      </c>
      <c r="AS50" s="17">
        <v>80.072999999999993</v>
      </c>
      <c r="AT50" s="11">
        <f t="shared" si="3"/>
        <v>181.89999999999998</v>
      </c>
      <c r="AU50" s="11">
        <f t="shared" si="4"/>
        <v>-35.840000000000003</v>
      </c>
      <c r="AV50" s="12">
        <f t="shared" si="5"/>
        <v>162435.41735999999</v>
      </c>
      <c r="AW50" s="12">
        <f t="shared" si="6"/>
        <v>95.837758782229031</v>
      </c>
      <c r="AX50" s="13">
        <f t="shared" si="7"/>
        <v>5750.265526933742</v>
      </c>
    </row>
    <row r="51" spans="1:50" x14ac:dyDescent="0.25">
      <c r="A51" s="6" t="s">
        <v>73</v>
      </c>
      <c r="B51" s="15">
        <v>2056.3000000000002</v>
      </c>
      <c r="C51" s="15"/>
      <c r="D51" s="16">
        <v>26.65</v>
      </c>
      <c r="E51" s="17"/>
      <c r="F51" s="16">
        <v>26.65</v>
      </c>
      <c r="G51" s="17"/>
      <c r="H51" s="16">
        <v>26.65</v>
      </c>
      <c r="I51" s="17"/>
      <c r="J51" s="16">
        <v>26.65</v>
      </c>
      <c r="K51" s="17"/>
      <c r="L51" s="16">
        <v>26.65</v>
      </c>
      <c r="M51" s="17"/>
      <c r="N51" s="16">
        <v>26.65</v>
      </c>
      <c r="O51" s="15"/>
      <c r="P51" s="10">
        <f t="shared" si="0"/>
        <v>159.9</v>
      </c>
      <c r="Q51" s="15">
        <f t="shared" si="8"/>
        <v>2544.7199999999998</v>
      </c>
      <c r="R51" s="15">
        <v>68.516000000000005</v>
      </c>
      <c r="S51" s="15">
        <v>69.138999999999996</v>
      </c>
      <c r="T51" s="15">
        <v>54.693999999999996</v>
      </c>
      <c r="U51" s="15">
        <v>35.159999999999997</v>
      </c>
      <c r="V51" s="15">
        <v>13.187999999999999</v>
      </c>
      <c r="W51" s="15">
        <v>0</v>
      </c>
      <c r="X51" s="10">
        <f t="shared" si="1"/>
        <v>240.69699999999997</v>
      </c>
      <c r="Y51" s="10">
        <f t="shared" si="9"/>
        <v>80.796999999999969</v>
      </c>
      <c r="Z51" s="15">
        <v>26.65</v>
      </c>
      <c r="AA51" s="15"/>
      <c r="AB51" s="15">
        <v>26.65</v>
      </c>
      <c r="AC51" s="15"/>
      <c r="AD51" s="15">
        <v>26.65</v>
      </c>
      <c r="AE51" s="15"/>
      <c r="AF51" s="15">
        <v>26.65</v>
      </c>
      <c r="AG51" s="15"/>
      <c r="AH51" s="15">
        <v>26.65</v>
      </c>
      <c r="AI51" s="15"/>
      <c r="AJ51" s="15">
        <v>26.65</v>
      </c>
      <c r="AK51" s="15"/>
      <c r="AL51" s="11">
        <f t="shared" si="2"/>
        <v>159.9</v>
      </c>
      <c r="AM51" s="15">
        <f t="shared" si="10"/>
        <v>2695.0080000000003</v>
      </c>
      <c r="AN51" s="15">
        <v>0</v>
      </c>
      <c r="AO51" s="15">
        <v>0</v>
      </c>
      <c r="AP51" s="15">
        <v>0</v>
      </c>
      <c r="AQ51" s="15">
        <v>30</v>
      </c>
      <c r="AR51" s="15">
        <v>38.819000000000003</v>
      </c>
      <c r="AS51" s="17">
        <v>56.962000000000003</v>
      </c>
      <c r="AT51" s="11">
        <f t="shared" si="3"/>
        <v>125.78100000000001</v>
      </c>
      <c r="AU51" s="11">
        <f t="shared" si="4"/>
        <v>-34.119</v>
      </c>
      <c r="AV51" s="12">
        <f t="shared" si="5"/>
        <v>113654.7638879999</v>
      </c>
      <c r="AW51" s="12">
        <f t="shared" si="6"/>
        <v>55.27148951417589</v>
      </c>
      <c r="AX51" s="13">
        <f t="shared" si="7"/>
        <v>3316.2893708505535</v>
      </c>
    </row>
    <row r="52" spans="1:50" x14ac:dyDescent="0.25">
      <c r="A52" s="6" t="s">
        <v>74</v>
      </c>
      <c r="B52" s="15">
        <v>2070.4</v>
      </c>
      <c r="C52" s="15"/>
      <c r="D52" s="16">
        <v>24.26</v>
      </c>
      <c r="E52" s="17"/>
      <c r="F52" s="16">
        <v>24.26</v>
      </c>
      <c r="G52" s="17"/>
      <c r="H52" s="16">
        <v>24.26</v>
      </c>
      <c r="I52" s="17"/>
      <c r="J52" s="16">
        <v>24.26</v>
      </c>
      <c r="K52" s="17"/>
      <c r="L52" s="16">
        <v>24.26</v>
      </c>
      <c r="M52" s="17"/>
      <c r="N52" s="16">
        <v>24.26</v>
      </c>
      <c r="O52" s="15"/>
      <c r="P52" s="10">
        <f t="shared" si="0"/>
        <v>145.56</v>
      </c>
      <c r="Q52" s="15">
        <f t="shared" si="8"/>
        <v>2544.7199999999998</v>
      </c>
      <c r="R52" s="15">
        <v>57.87</v>
      </c>
      <c r="S52" s="15">
        <v>58.099000000000004</v>
      </c>
      <c r="T52" s="15">
        <v>54.976999999999997</v>
      </c>
      <c r="U52" s="15">
        <v>39.453000000000003</v>
      </c>
      <c r="V52" s="15">
        <v>18.151</v>
      </c>
      <c r="W52" s="15">
        <v>0</v>
      </c>
      <c r="X52" s="10">
        <f t="shared" si="1"/>
        <v>228.55</v>
      </c>
      <c r="Y52" s="10">
        <f t="shared" si="9"/>
        <v>82.990000000000009</v>
      </c>
      <c r="Z52" s="15">
        <v>24.26</v>
      </c>
      <c r="AA52" s="15"/>
      <c r="AB52" s="15">
        <v>24.26</v>
      </c>
      <c r="AC52" s="15"/>
      <c r="AD52" s="15">
        <v>24.26</v>
      </c>
      <c r="AE52" s="15"/>
      <c r="AF52" s="15">
        <v>24.26</v>
      </c>
      <c r="AG52" s="15"/>
      <c r="AH52" s="15">
        <v>24.26</v>
      </c>
      <c r="AI52" s="15"/>
      <c r="AJ52" s="15">
        <v>24.26</v>
      </c>
      <c r="AK52" s="15"/>
      <c r="AL52" s="11">
        <f t="shared" si="2"/>
        <v>145.56</v>
      </c>
      <c r="AM52" s="15">
        <f t="shared" si="10"/>
        <v>2695.0080000000003</v>
      </c>
      <c r="AN52" s="15">
        <v>0</v>
      </c>
      <c r="AO52" s="15">
        <v>0</v>
      </c>
      <c r="AP52" s="15">
        <v>0</v>
      </c>
      <c r="AQ52" s="15">
        <v>24.209</v>
      </c>
      <c r="AR52" s="15">
        <v>28.655000000000001</v>
      </c>
      <c r="AS52" s="17">
        <v>64.111999999999995</v>
      </c>
      <c r="AT52" s="11">
        <f t="shared" si="3"/>
        <v>116.976</v>
      </c>
      <c r="AU52" s="11">
        <f t="shared" si="4"/>
        <v>-28.584000000000003</v>
      </c>
      <c r="AV52" s="12">
        <f t="shared" si="5"/>
        <v>134152.20412800001</v>
      </c>
      <c r="AW52" s="12">
        <f t="shared" si="6"/>
        <v>64.7953072488408</v>
      </c>
      <c r="AX52" s="13">
        <f t="shared" si="7"/>
        <v>3887.718434930448</v>
      </c>
    </row>
    <row r="53" spans="1:50" x14ac:dyDescent="0.25">
      <c r="A53" s="5" t="s">
        <v>75</v>
      </c>
      <c r="B53" s="15">
        <v>4321.8999999999996</v>
      </c>
      <c r="C53" s="15"/>
      <c r="D53" s="16">
        <v>50.84</v>
      </c>
      <c r="E53" s="17"/>
      <c r="F53" s="16">
        <v>50.84</v>
      </c>
      <c r="G53" s="17"/>
      <c r="H53" s="16">
        <v>50.84</v>
      </c>
      <c r="I53" s="17"/>
      <c r="J53" s="16">
        <v>50.84</v>
      </c>
      <c r="K53" s="17"/>
      <c r="L53" s="16">
        <v>50.84</v>
      </c>
      <c r="M53" s="17"/>
      <c r="N53" s="16">
        <v>50.84</v>
      </c>
      <c r="O53" s="15"/>
      <c r="P53" s="10">
        <f t="shared" si="0"/>
        <v>305.04000000000002</v>
      </c>
      <c r="Q53" s="15">
        <f t="shared" si="8"/>
        <v>2544.7199999999998</v>
      </c>
      <c r="R53" s="15">
        <v>126.92309572800001</v>
      </c>
      <c r="S53" s="15">
        <v>133.68311880000002</v>
      </c>
      <c r="T53" s="15">
        <v>102.05437308</v>
      </c>
      <c r="U53" s="15">
        <v>54.046175171999991</v>
      </c>
      <c r="V53" s="15">
        <v>18.661570399999999</v>
      </c>
      <c r="W53" s="15">
        <v>0</v>
      </c>
      <c r="X53" s="10">
        <f t="shared" si="1"/>
        <v>435.36833318000004</v>
      </c>
      <c r="Y53" s="10">
        <f t="shared" si="9"/>
        <v>130.32833318000002</v>
      </c>
      <c r="Z53" s="15">
        <v>50.84</v>
      </c>
      <c r="AA53" s="15"/>
      <c r="AB53" s="15">
        <v>50.84</v>
      </c>
      <c r="AC53" s="15"/>
      <c r="AD53" s="15">
        <v>50.84</v>
      </c>
      <c r="AE53" s="15"/>
      <c r="AF53" s="15">
        <v>50.84</v>
      </c>
      <c r="AG53" s="15"/>
      <c r="AH53" s="15">
        <v>50.84</v>
      </c>
      <c r="AI53" s="15"/>
      <c r="AJ53" s="15">
        <v>50.84</v>
      </c>
      <c r="AK53" s="15"/>
      <c r="AL53" s="11">
        <f t="shared" si="2"/>
        <v>305.04000000000002</v>
      </c>
      <c r="AM53" s="15">
        <f t="shared" si="10"/>
        <v>2695.0080000000003</v>
      </c>
      <c r="AN53" s="15">
        <v>0</v>
      </c>
      <c r="AO53" s="15">
        <v>0</v>
      </c>
      <c r="AP53" s="15">
        <v>0</v>
      </c>
      <c r="AQ53" s="15">
        <v>43.409952079999996</v>
      </c>
      <c r="AR53" s="15">
        <v>63.097036815999992</v>
      </c>
      <c r="AS53" s="17">
        <v>113.68035703199999</v>
      </c>
      <c r="AT53" s="11">
        <f t="shared" si="3"/>
        <v>220.18734592799998</v>
      </c>
      <c r="AU53" s="11">
        <f t="shared" si="4"/>
        <v>-84.852654072000036</v>
      </c>
      <c r="AV53" s="12">
        <f t="shared" si="5"/>
        <v>102970.5344645369</v>
      </c>
      <c r="AW53" s="12">
        <f t="shared" si="6"/>
        <v>23.825293149896321</v>
      </c>
      <c r="AX53" s="13">
        <f t="shared" si="7"/>
        <v>1429.5175889937793</v>
      </c>
    </row>
    <row r="54" spans="1:50" x14ac:dyDescent="0.25">
      <c r="A54" s="5" t="s">
        <v>76</v>
      </c>
      <c r="B54" s="15">
        <v>5279</v>
      </c>
      <c r="C54" s="15"/>
      <c r="D54" s="16">
        <v>56.75</v>
      </c>
      <c r="E54" s="17"/>
      <c r="F54" s="16">
        <v>56.75</v>
      </c>
      <c r="G54" s="17"/>
      <c r="H54" s="16">
        <v>56.75</v>
      </c>
      <c r="I54" s="17"/>
      <c r="J54" s="16">
        <v>56.75</v>
      </c>
      <c r="K54" s="17"/>
      <c r="L54" s="16">
        <v>56.75</v>
      </c>
      <c r="M54" s="17"/>
      <c r="N54" s="16">
        <v>56.75</v>
      </c>
      <c r="O54" s="15"/>
      <c r="P54" s="10">
        <f t="shared" si="0"/>
        <v>340.5</v>
      </c>
      <c r="Q54" s="15">
        <f t="shared" si="8"/>
        <v>2544.7199999999998</v>
      </c>
      <c r="R54" s="15">
        <v>145.65693995499998</v>
      </c>
      <c r="S54" s="15">
        <v>142.87411167499999</v>
      </c>
      <c r="T54" s="15">
        <v>124.171751415</v>
      </c>
      <c r="U54" s="15">
        <v>79.626564634999994</v>
      </c>
      <c r="V54" s="15">
        <v>31.768297194999999</v>
      </c>
      <c r="W54" s="15">
        <v>0</v>
      </c>
      <c r="X54" s="10">
        <f t="shared" si="1"/>
        <v>524.09766487499996</v>
      </c>
      <c r="Y54" s="10">
        <f t="shared" si="9"/>
        <v>183.59766487499996</v>
      </c>
      <c r="Z54" s="15">
        <v>56.75</v>
      </c>
      <c r="AA54" s="15"/>
      <c r="AB54" s="15">
        <v>56.75</v>
      </c>
      <c r="AC54" s="15"/>
      <c r="AD54" s="15">
        <v>56.75</v>
      </c>
      <c r="AE54" s="15"/>
      <c r="AF54" s="15">
        <v>56.75</v>
      </c>
      <c r="AG54" s="15"/>
      <c r="AH54" s="15">
        <v>56.75</v>
      </c>
      <c r="AI54" s="15"/>
      <c r="AJ54" s="15">
        <v>56.75</v>
      </c>
      <c r="AK54" s="15"/>
      <c r="AL54" s="11">
        <f t="shared" si="2"/>
        <v>340.5</v>
      </c>
      <c r="AM54" s="15">
        <f t="shared" si="10"/>
        <v>2695.0080000000003</v>
      </c>
      <c r="AN54" s="15">
        <v>0</v>
      </c>
      <c r="AO54" s="15">
        <v>0</v>
      </c>
      <c r="AP54" s="15">
        <v>0</v>
      </c>
      <c r="AQ54" s="15">
        <v>62.468115909999995</v>
      </c>
      <c r="AR54" s="15">
        <v>84.62708379</v>
      </c>
      <c r="AS54" s="17">
        <v>128.98688158000002</v>
      </c>
      <c r="AT54" s="11">
        <f t="shared" si="3"/>
        <v>276.08208128000001</v>
      </c>
      <c r="AU54" s="11">
        <f t="shared" si="4"/>
        <v>-64.417918719999989</v>
      </c>
      <c r="AV54" s="12">
        <f t="shared" si="5"/>
        <v>293597.84346696013</v>
      </c>
      <c r="AW54" s="12">
        <f t="shared" si="6"/>
        <v>55.616185540246285</v>
      </c>
      <c r="AX54" s="13">
        <f t="shared" si="7"/>
        <v>3336.971132414777</v>
      </c>
    </row>
    <row r="55" spans="1:50" x14ac:dyDescent="0.25">
      <c r="A55" s="5" t="s">
        <v>77</v>
      </c>
      <c r="B55" s="15">
        <v>5526.4</v>
      </c>
      <c r="C55" s="15"/>
      <c r="D55" s="16">
        <v>60.77</v>
      </c>
      <c r="E55" s="17"/>
      <c r="F55" s="16">
        <v>60.77</v>
      </c>
      <c r="G55" s="17"/>
      <c r="H55" s="16">
        <v>60.77</v>
      </c>
      <c r="I55" s="17"/>
      <c r="J55" s="16">
        <v>60.77</v>
      </c>
      <c r="K55" s="17"/>
      <c r="L55" s="16">
        <v>60.77</v>
      </c>
      <c r="M55" s="17"/>
      <c r="N55" s="16">
        <v>60.77</v>
      </c>
      <c r="O55" s="15"/>
      <c r="P55" s="10">
        <f t="shared" si="0"/>
        <v>364.62</v>
      </c>
      <c r="Q55" s="15">
        <f t="shared" si="8"/>
        <v>2544.7199999999998</v>
      </c>
      <c r="R55" s="15">
        <v>178.82229696000002</v>
      </c>
      <c r="S55" s="15">
        <v>154.79002080000001</v>
      </c>
      <c r="T55" s="15">
        <v>128.41484376</v>
      </c>
      <c r="U55" s="15">
        <v>84.44011608000001</v>
      </c>
      <c r="V55" s="15">
        <v>32.487131999999995</v>
      </c>
      <c r="W55" s="15">
        <v>0</v>
      </c>
      <c r="X55" s="10">
        <f t="shared" si="1"/>
        <v>578.95440959999996</v>
      </c>
      <c r="Y55" s="10">
        <f t="shared" si="9"/>
        <v>214.33440959999996</v>
      </c>
      <c r="Z55" s="15">
        <v>60.77</v>
      </c>
      <c r="AA55" s="15"/>
      <c r="AB55" s="15">
        <v>60.77</v>
      </c>
      <c r="AC55" s="15"/>
      <c r="AD55" s="15">
        <v>60.77</v>
      </c>
      <c r="AE55" s="15"/>
      <c r="AF55" s="15">
        <v>60.77</v>
      </c>
      <c r="AG55" s="15"/>
      <c r="AH55" s="15">
        <v>60.77</v>
      </c>
      <c r="AI55" s="15"/>
      <c r="AJ55" s="15">
        <v>60.77</v>
      </c>
      <c r="AK55" s="15"/>
      <c r="AL55" s="11">
        <f t="shared" si="2"/>
        <v>364.62</v>
      </c>
      <c r="AM55" s="15">
        <f t="shared" si="10"/>
        <v>2695.0080000000003</v>
      </c>
      <c r="AN55" s="15">
        <v>0</v>
      </c>
      <c r="AO55" s="15">
        <v>0</v>
      </c>
      <c r="AP55" s="15">
        <v>0</v>
      </c>
      <c r="AQ55" s="15">
        <v>67.789207919999996</v>
      </c>
      <c r="AR55" s="15">
        <v>93.079050480000021</v>
      </c>
      <c r="AS55" s="17">
        <v>139.09413408</v>
      </c>
      <c r="AT55" s="11">
        <f t="shared" si="3"/>
        <v>299.96239248000001</v>
      </c>
      <c r="AU55" s="11">
        <f t="shared" si="4"/>
        <v>-64.657607519999999</v>
      </c>
      <c r="AV55" s="12">
        <f t="shared" si="5"/>
        <v>371168.28927005164</v>
      </c>
      <c r="AW55" s="12">
        <f t="shared" si="6"/>
        <v>67.162762244870379</v>
      </c>
      <c r="AX55" s="13">
        <f t="shared" si="7"/>
        <v>4029.7657346922228</v>
      </c>
    </row>
    <row r="56" spans="1:50" x14ac:dyDescent="0.25">
      <c r="A56" s="5" t="s">
        <v>78</v>
      </c>
      <c r="B56" s="15">
        <v>2907.4</v>
      </c>
      <c r="C56" s="15"/>
      <c r="D56" s="16">
        <v>38.08</v>
      </c>
      <c r="E56" s="17"/>
      <c r="F56" s="16">
        <v>38.08</v>
      </c>
      <c r="G56" s="17"/>
      <c r="H56" s="16">
        <v>38.08</v>
      </c>
      <c r="I56" s="17"/>
      <c r="J56" s="16">
        <v>38.08</v>
      </c>
      <c r="K56" s="17"/>
      <c r="L56" s="16">
        <v>38.08</v>
      </c>
      <c r="M56" s="17"/>
      <c r="N56" s="16">
        <v>38.08</v>
      </c>
      <c r="O56" s="15"/>
      <c r="P56" s="10">
        <f t="shared" si="0"/>
        <v>228.47999999999996</v>
      </c>
      <c r="Q56" s="15">
        <f t="shared" si="8"/>
        <v>2544.7199999999998</v>
      </c>
      <c r="R56" s="15">
        <v>111.480394176</v>
      </c>
      <c r="S56" s="15">
        <v>97.019348040000011</v>
      </c>
      <c r="T56" s="15">
        <v>78.140508389999994</v>
      </c>
      <c r="U56" s="15">
        <v>59.023809864</v>
      </c>
      <c r="V56" s="15">
        <v>26.847111995999999</v>
      </c>
      <c r="W56" s="15">
        <v>0</v>
      </c>
      <c r="X56" s="10">
        <f t="shared" si="1"/>
        <v>372.511172466</v>
      </c>
      <c r="Y56" s="10">
        <f t="shared" si="9"/>
        <v>144.03117246600004</v>
      </c>
      <c r="Z56" s="15">
        <v>38.08</v>
      </c>
      <c r="AA56" s="15"/>
      <c r="AB56" s="15">
        <v>38.08</v>
      </c>
      <c r="AC56" s="15"/>
      <c r="AD56" s="15">
        <v>38.08</v>
      </c>
      <c r="AE56" s="15"/>
      <c r="AF56" s="15">
        <v>38.08</v>
      </c>
      <c r="AG56" s="15"/>
      <c r="AH56" s="15">
        <v>38.08</v>
      </c>
      <c r="AI56" s="15"/>
      <c r="AJ56" s="15">
        <v>38.08</v>
      </c>
      <c r="AK56" s="15"/>
      <c r="AL56" s="11">
        <f t="shared" si="2"/>
        <v>228.47999999999996</v>
      </c>
      <c r="AM56" s="15">
        <f t="shared" si="10"/>
        <v>2695.0080000000003</v>
      </c>
      <c r="AN56" s="15">
        <v>0</v>
      </c>
      <c r="AO56" s="15">
        <v>0</v>
      </c>
      <c r="AP56" s="15">
        <v>0</v>
      </c>
      <c r="AQ56" s="15">
        <v>63.798391691999996</v>
      </c>
      <c r="AR56" s="15">
        <v>90.534309497999999</v>
      </c>
      <c r="AS56" s="17">
        <v>124.34217778800001</v>
      </c>
      <c r="AT56" s="11">
        <f t="shared" si="3"/>
        <v>278.67487897800004</v>
      </c>
      <c r="AU56" s="11">
        <f t="shared" si="4"/>
        <v>50.194878978000077</v>
      </c>
      <c r="AV56" s="12">
        <f t="shared" si="5"/>
        <v>501794.60560242168</v>
      </c>
      <c r="AW56" s="12">
        <f t="shared" si="6"/>
        <v>172.5922149007435</v>
      </c>
      <c r="AX56" s="13">
        <f t="shared" si="7"/>
        <v>10355.532894044611</v>
      </c>
    </row>
    <row r="57" spans="1:50" x14ac:dyDescent="0.25">
      <c r="A57" s="5" t="s">
        <v>79</v>
      </c>
      <c r="B57" s="15">
        <v>3057.1</v>
      </c>
      <c r="C57" s="15"/>
      <c r="D57" s="16">
        <v>35.96</v>
      </c>
      <c r="E57" s="17"/>
      <c r="F57" s="16">
        <v>35.96</v>
      </c>
      <c r="G57" s="17"/>
      <c r="H57" s="16">
        <v>35.96</v>
      </c>
      <c r="I57" s="17"/>
      <c r="J57" s="16">
        <v>35.96</v>
      </c>
      <c r="K57" s="17"/>
      <c r="L57" s="16">
        <v>35.96</v>
      </c>
      <c r="M57" s="17"/>
      <c r="N57" s="16">
        <v>35.96</v>
      </c>
      <c r="O57" s="15"/>
      <c r="P57" s="10">
        <f t="shared" si="0"/>
        <v>215.76000000000002</v>
      </c>
      <c r="Q57" s="15">
        <f t="shared" si="8"/>
        <v>2544.7199999999998</v>
      </c>
      <c r="R57" s="15">
        <v>81.477000000000004</v>
      </c>
      <c r="S57" s="15">
        <v>84.503</v>
      </c>
      <c r="T57" s="15">
        <v>69.031000000000006</v>
      </c>
      <c r="U57" s="15">
        <v>46.96</v>
      </c>
      <c r="V57" s="15">
        <v>17.507000000000001</v>
      </c>
      <c r="W57" s="15">
        <v>0</v>
      </c>
      <c r="X57" s="10">
        <f t="shared" si="1"/>
        <v>299.47800000000001</v>
      </c>
      <c r="Y57" s="10">
        <f t="shared" si="9"/>
        <v>83.717999999999989</v>
      </c>
      <c r="Z57" s="15">
        <v>35.96</v>
      </c>
      <c r="AA57" s="15"/>
      <c r="AB57" s="15">
        <v>35.96</v>
      </c>
      <c r="AC57" s="15"/>
      <c r="AD57" s="15">
        <v>35.96</v>
      </c>
      <c r="AE57" s="15"/>
      <c r="AF57" s="15">
        <v>35.96</v>
      </c>
      <c r="AG57" s="15"/>
      <c r="AH57" s="15">
        <v>35.96</v>
      </c>
      <c r="AI57" s="15"/>
      <c r="AJ57" s="15">
        <v>35.96</v>
      </c>
      <c r="AK57" s="15"/>
      <c r="AL57" s="11">
        <f t="shared" si="2"/>
        <v>215.76000000000002</v>
      </c>
      <c r="AM57" s="15">
        <f t="shared" si="10"/>
        <v>2695.0080000000003</v>
      </c>
      <c r="AN57" s="15">
        <v>0</v>
      </c>
      <c r="AO57" s="15">
        <v>0</v>
      </c>
      <c r="AP57" s="15">
        <v>0</v>
      </c>
      <c r="AQ57" s="15">
        <v>45.317</v>
      </c>
      <c r="AR57" s="15">
        <v>72.260999999999996</v>
      </c>
      <c r="AS57" s="17">
        <v>85.006</v>
      </c>
      <c r="AT57" s="11">
        <f t="shared" si="3"/>
        <v>202.584</v>
      </c>
      <c r="AU57" s="11">
        <f t="shared" si="4"/>
        <v>-13.176000000000016</v>
      </c>
      <c r="AV57" s="12">
        <f t="shared" si="5"/>
        <v>177529.44355199992</v>
      </c>
      <c r="AW57" s="12">
        <f t="shared" si="6"/>
        <v>58.071192814104847</v>
      </c>
      <c r="AX57" s="13">
        <f t="shared" si="7"/>
        <v>3484.2715688462908</v>
      </c>
    </row>
    <row r="58" spans="1:50" x14ac:dyDescent="0.25">
      <c r="A58" s="5" t="s">
        <v>80</v>
      </c>
      <c r="B58" s="15">
        <v>2730.2</v>
      </c>
      <c r="C58" s="15"/>
      <c r="D58" s="16">
        <v>34.479999999999997</v>
      </c>
      <c r="E58" s="17"/>
      <c r="F58" s="16">
        <v>34.479999999999997</v>
      </c>
      <c r="G58" s="17"/>
      <c r="H58" s="16">
        <v>34.479999999999997</v>
      </c>
      <c r="I58" s="17"/>
      <c r="J58" s="16">
        <v>34.479999999999997</v>
      </c>
      <c r="K58" s="17"/>
      <c r="L58" s="16">
        <v>34.479999999999997</v>
      </c>
      <c r="M58" s="17"/>
      <c r="N58" s="16">
        <v>34.479999999999997</v>
      </c>
      <c r="O58" s="15"/>
      <c r="P58" s="10">
        <f t="shared" si="0"/>
        <v>206.87999999999997</v>
      </c>
      <c r="Q58" s="15">
        <f t="shared" si="8"/>
        <v>2544.7199999999998</v>
      </c>
      <c r="R58" s="15">
        <v>80.221999999999994</v>
      </c>
      <c r="S58" s="15">
        <v>97.251999999999995</v>
      </c>
      <c r="T58" s="15">
        <v>60.150000000000006</v>
      </c>
      <c r="U58" s="15">
        <v>45.691000000000003</v>
      </c>
      <c r="V58" s="15">
        <v>16.809999999999999</v>
      </c>
      <c r="W58" s="15">
        <v>0</v>
      </c>
      <c r="X58" s="10">
        <f t="shared" si="1"/>
        <v>300.125</v>
      </c>
      <c r="Y58" s="10">
        <f t="shared" si="9"/>
        <v>93.245000000000033</v>
      </c>
      <c r="Z58" s="15">
        <v>34.479999999999997</v>
      </c>
      <c r="AA58" s="15"/>
      <c r="AB58" s="15">
        <v>34.479999999999997</v>
      </c>
      <c r="AC58" s="15"/>
      <c r="AD58" s="15">
        <v>34.479999999999997</v>
      </c>
      <c r="AE58" s="15"/>
      <c r="AF58" s="15">
        <v>34.479999999999997</v>
      </c>
      <c r="AG58" s="15"/>
      <c r="AH58" s="15">
        <v>34.479999999999997</v>
      </c>
      <c r="AI58" s="15"/>
      <c r="AJ58" s="15">
        <v>34.479999999999997</v>
      </c>
      <c r="AK58" s="15"/>
      <c r="AL58" s="11">
        <f t="shared" si="2"/>
        <v>206.87999999999997</v>
      </c>
      <c r="AM58" s="15">
        <f t="shared" si="10"/>
        <v>2695.0080000000003</v>
      </c>
      <c r="AN58" s="15">
        <v>0</v>
      </c>
      <c r="AO58" s="15">
        <v>0</v>
      </c>
      <c r="AP58" s="15">
        <v>0</v>
      </c>
      <c r="AQ58" s="15">
        <v>32.893999999999998</v>
      </c>
      <c r="AR58" s="15">
        <v>47.968000000000004</v>
      </c>
      <c r="AS58" s="17">
        <v>76.47</v>
      </c>
      <c r="AT58" s="11">
        <f t="shared" si="3"/>
        <v>157.33199999999999</v>
      </c>
      <c r="AU58" s="11">
        <f t="shared" si="4"/>
        <v>-49.547999999999973</v>
      </c>
      <c r="AV58" s="12">
        <f t="shared" si="5"/>
        <v>103750.16001600013</v>
      </c>
      <c r="AW58" s="12">
        <f t="shared" si="6"/>
        <v>38.000937666105095</v>
      </c>
      <c r="AX58" s="13">
        <f t="shared" si="7"/>
        <v>2280.0562599663058</v>
      </c>
    </row>
    <row r="59" spans="1:50" x14ac:dyDescent="0.25">
      <c r="A59" s="6" t="s">
        <v>81</v>
      </c>
      <c r="B59" s="15">
        <v>2259.6</v>
      </c>
      <c r="C59" s="15"/>
      <c r="D59" s="16">
        <v>25.8</v>
      </c>
      <c r="E59" s="17"/>
      <c r="F59" s="16">
        <v>25.8</v>
      </c>
      <c r="G59" s="17"/>
      <c r="H59" s="16">
        <v>25.8</v>
      </c>
      <c r="I59" s="17"/>
      <c r="J59" s="16">
        <v>25.8</v>
      </c>
      <c r="K59" s="17"/>
      <c r="L59" s="16">
        <v>25.8</v>
      </c>
      <c r="M59" s="17"/>
      <c r="N59" s="16">
        <v>25.8</v>
      </c>
      <c r="O59" s="15"/>
      <c r="P59" s="10">
        <f t="shared" si="0"/>
        <v>154.80000000000001</v>
      </c>
      <c r="Q59" s="15">
        <f t="shared" si="8"/>
        <v>2544.7199999999998</v>
      </c>
      <c r="R59" s="15">
        <v>61.88</v>
      </c>
      <c r="S59" s="15">
        <v>64.869</v>
      </c>
      <c r="T59" s="15">
        <v>49.186</v>
      </c>
      <c r="U59" s="15">
        <v>28.16</v>
      </c>
      <c r="V59" s="15">
        <v>10.435</v>
      </c>
      <c r="W59" s="15">
        <v>0</v>
      </c>
      <c r="X59" s="10">
        <f t="shared" si="1"/>
        <v>214.53</v>
      </c>
      <c r="Y59" s="10">
        <f t="shared" si="9"/>
        <v>59.72999999999999</v>
      </c>
      <c r="Z59" s="15">
        <v>25.8</v>
      </c>
      <c r="AA59" s="15"/>
      <c r="AB59" s="15">
        <v>25.8</v>
      </c>
      <c r="AC59" s="15"/>
      <c r="AD59" s="15">
        <v>25.8</v>
      </c>
      <c r="AE59" s="15"/>
      <c r="AF59" s="15">
        <v>25.8</v>
      </c>
      <c r="AG59" s="15"/>
      <c r="AH59" s="15">
        <v>25.8</v>
      </c>
      <c r="AI59" s="15"/>
      <c r="AJ59" s="15">
        <v>25.8</v>
      </c>
      <c r="AK59" s="15"/>
      <c r="AL59" s="11">
        <f t="shared" si="2"/>
        <v>154.80000000000001</v>
      </c>
      <c r="AM59" s="15">
        <f t="shared" si="10"/>
        <v>2695.0080000000003</v>
      </c>
      <c r="AN59" s="15">
        <v>0</v>
      </c>
      <c r="AO59" s="15">
        <v>0</v>
      </c>
      <c r="AP59" s="15">
        <v>0</v>
      </c>
      <c r="AQ59" s="15">
        <v>33.43</v>
      </c>
      <c r="AR59" s="15">
        <v>39.591999999999999</v>
      </c>
      <c r="AS59" s="17">
        <v>56.076000000000001</v>
      </c>
      <c r="AT59" s="11">
        <f t="shared" si="3"/>
        <v>129.09799999999998</v>
      </c>
      <c r="AU59" s="11">
        <f t="shared" si="4"/>
        <v>-25.702000000000027</v>
      </c>
      <c r="AV59" s="12">
        <f t="shared" si="5"/>
        <v>82729.029983999892</v>
      </c>
      <c r="AW59" s="12">
        <f t="shared" si="6"/>
        <v>36.612245523101386</v>
      </c>
      <c r="AX59" s="13">
        <f t="shared" si="7"/>
        <v>2196.7347313860832</v>
      </c>
    </row>
    <row r="60" spans="1:50" x14ac:dyDescent="0.25">
      <c r="A60" s="5" t="s">
        <v>82</v>
      </c>
      <c r="B60" s="15">
        <v>4381.8999999999996</v>
      </c>
      <c r="C60" s="15"/>
      <c r="D60" s="16">
        <v>38.799999999999997</v>
      </c>
      <c r="E60" s="17"/>
      <c r="F60" s="16">
        <v>38.799999999999997</v>
      </c>
      <c r="G60" s="17"/>
      <c r="H60" s="16">
        <v>38.799999999999997</v>
      </c>
      <c r="I60" s="17"/>
      <c r="J60" s="16">
        <v>38.799999999999997</v>
      </c>
      <c r="K60" s="17"/>
      <c r="L60" s="16">
        <v>38.799999999999997</v>
      </c>
      <c r="M60" s="17"/>
      <c r="N60" s="16">
        <v>38.799999999999997</v>
      </c>
      <c r="O60" s="15"/>
      <c r="P60" s="10">
        <f t="shared" si="0"/>
        <v>232.8</v>
      </c>
      <c r="Q60" s="15">
        <f t="shared" si="8"/>
        <v>2544.7199999999998</v>
      </c>
      <c r="R60" s="15">
        <v>100.62181624000002</v>
      </c>
      <c r="S60" s="15">
        <v>85.490939269999998</v>
      </c>
      <c r="T60" s="15">
        <v>91.111827509999998</v>
      </c>
      <c r="U60" s="15">
        <v>54.45730279</v>
      </c>
      <c r="V60" s="15">
        <v>17.57517168</v>
      </c>
      <c r="W60" s="15">
        <v>0</v>
      </c>
      <c r="X60" s="10">
        <f t="shared" si="1"/>
        <v>349.25705749000002</v>
      </c>
      <c r="Y60" s="10">
        <f t="shared" si="9"/>
        <v>116.45705749000001</v>
      </c>
      <c r="Z60" s="15">
        <v>38.799999999999997</v>
      </c>
      <c r="AA60" s="15"/>
      <c r="AB60" s="15">
        <v>38.799999999999997</v>
      </c>
      <c r="AC60" s="15"/>
      <c r="AD60" s="15">
        <v>38.799999999999997</v>
      </c>
      <c r="AE60" s="15"/>
      <c r="AF60" s="15">
        <v>38.799999999999997</v>
      </c>
      <c r="AG60" s="15"/>
      <c r="AH60" s="15">
        <v>38.799999999999997</v>
      </c>
      <c r="AI60" s="15"/>
      <c r="AJ60" s="15">
        <v>38.799999999999997</v>
      </c>
      <c r="AK60" s="15"/>
      <c r="AL60" s="11">
        <f t="shared" si="2"/>
        <v>232.8</v>
      </c>
      <c r="AM60" s="15">
        <f t="shared" si="10"/>
        <v>2695.0080000000003</v>
      </c>
      <c r="AN60" s="15">
        <v>0</v>
      </c>
      <c r="AO60" s="15">
        <v>0</v>
      </c>
      <c r="AP60" s="15">
        <v>0</v>
      </c>
      <c r="AQ60" s="15">
        <v>45.720186193000004</v>
      </c>
      <c r="AR60" s="15">
        <v>54.704701039999996</v>
      </c>
      <c r="AS60" s="17">
        <v>89.815460680000001</v>
      </c>
      <c r="AT60" s="11">
        <f t="shared" si="3"/>
        <v>190.24034791299999</v>
      </c>
      <c r="AU60" s="11">
        <f t="shared" si="4"/>
        <v>-42.559652087000018</v>
      </c>
      <c r="AV60" s="12">
        <f t="shared" si="5"/>
        <v>181652.00048427103</v>
      </c>
      <c r="AW60" s="12">
        <f t="shared" si="6"/>
        <v>41.455076675476633</v>
      </c>
      <c r="AX60" s="13">
        <f t="shared" si="7"/>
        <v>2487.3046005285978</v>
      </c>
    </row>
    <row r="61" spans="1:50" x14ac:dyDescent="0.25">
      <c r="A61" s="6" t="s">
        <v>83</v>
      </c>
      <c r="B61" s="15">
        <v>3435.9</v>
      </c>
      <c r="C61" s="15"/>
      <c r="D61" s="16">
        <v>41.81</v>
      </c>
      <c r="E61" s="17"/>
      <c r="F61" s="16">
        <v>41.81</v>
      </c>
      <c r="G61" s="17"/>
      <c r="H61" s="16">
        <v>41.81</v>
      </c>
      <c r="I61" s="17"/>
      <c r="J61" s="16">
        <v>41.81</v>
      </c>
      <c r="K61" s="17"/>
      <c r="L61" s="16">
        <v>41.81</v>
      </c>
      <c r="M61" s="17"/>
      <c r="N61" s="16">
        <v>41.81</v>
      </c>
      <c r="O61" s="15"/>
      <c r="P61" s="10">
        <f t="shared" si="0"/>
        <v>250.86</v>
      </c>
      <c r="Q61" s="15">
        <f t="shared" si="8"/>
        <v>2544.7199999999998</v>
      </c>
      <c r="R61" s="15">
        <v>97.298000000000002</v>
      </c>
      <c r="S61" s="15">
        <v>102.84100000000001</v>
      </c>
      <c r="T61" s="15">
        <v>96.18</v>
      </c>
      <c r="U61" s="15">
        <v>58.106000000000002</v>
      </c>
      <c r="V61" s="15">
        <v>26.494</v>
      </c>
      <c r="W61" s="15">
        <v>0</v>
      </c>
      <c r="X61" s="10">
        <f t="shared" si="1"/>
        <v>380.91899999999998</v>
      </c>
      <c r="Y61" s="10">
        <f t="shared" si="9"/>
        <v>130.05899999999997</v>
      </c>
      <c r="Z61" s="15">
        <v>41.81</v>
      </c>
      <c r="AA61" s="15"/>
      <c r="AB61" s="15">
        <v>41.81</v>
      </c>
      <c r="AC61" s="15"/>
      <c r="AD61" s="15">
        <v>41.81</v>
      </c>
      <c r="AE61" s="15"/>
      <c r="AF61" s="15">
        <v>41.81</v>
      </c>
      <c r="AG61" s="15"/>
      <c r="AH61" s="15">
        <v>41.81</v>
      </c>
      <c r="AI61" s="15"/>
      <c r="AJ61" s="15">
        <v>41.81</v>
      </c>
      <c r="AK61" s="15"/>
      <c r="AL61" s="11">
        <f t="shared" si="2"/>
        <v>250.86</v>
      </c>
      <c r="AM61" s="15">
        <f t="shared" si="10"/>
        <v>2695.0080000000003</v>
      </c>
      <c r="AN61" s="15">
        <v>0</v>
      </c>
      <c r="AO61" s="15">
        <v>0</v>
      </c>
      <c r="AP61" s="15">
        <v>0</v>
      </c>
      <c r="AQ61" s="15">
        <v>49</v>
      </c>
      <c r="AR61" s="15">
        <v>72.296999999999997</v>
      </c>
      <c r="AS61" s="17">
        <v>68.143000000000001</v>
      </c>
      <c r="AT61" s="11">
        <f t="shared" si="3"/>
        <v>189.44</v>
      </c>
      <c r="AU61" s="11">
        <f t="shared" si="4"/>
        <v>-61.420000000000016</v>
      </c>
      <c r="AV61" s="12">
        <f t="shared" si="5"/>
        <v>165436.34711999982</v>
      </c>
      <c r="AW61" s="12">
        <f t="shared" si="6"/>
        <v>48.149348677202426</v>
      </c>
      <c r="AX61" s="13">
        <f t="shared" si="7"/>
        <v>2888.9609206321456</v>
      </c>
    </row>
    <row r="62" spans="1:50" x14ac:dyDescent="0.25">
      <c r="A62" s="6" t="s">
        <v>84</v>
      </c>
      <c r="B62" s="15">
        <v>1539.1</v>
      </c>
      <c r="C62" s="15"/>
      <c r="D62" s="16">
        <v>22.73</v>
      </c>
      <c r="E62" s="17"/>
      <c r="F62" s="16">
        <v>22.73</v>
      </c>
      <c r="G62" s="17"/>
      <c r="H62" s="16">
        <v>22.73</v>
      </c>
      <c r="I62" s="17"/>
      <c r="J62" s="16">
        <v>22.73</v>
      </c>
      <c r="K62" s="17"/>
      <c r="L62" s="16">
        <v>22.73</v>
      </c>
      <c r="M62" s="17"/>
      <c r="N62" s="16">
        <v>22.73</v>
      </c>
      <c r="O62" s="15"/>
      <c r="P62" s="10">
        <f t="shared" si="0"/>
        <v>136.38</v>
      </c>
      <c r="Q62" s="15">
        <f t="shared" si="8"/>
        <v>2544.7199999999998</v>
      </c>
      <c r="R62" s="15">
        <v>61.22023136</v>
      </c>
      <c r="S62" s="15">
        <v>59.172626725000008</v>
      </c>
      <c r="T62" s="15">
        <v>47.561268349999999</v>
      </c>
      <c r="U62" s="15">
        <v>30.304930080000002</v>
      </c>
      <c r="V62" s="15">
        <v>10.835042505000001</v>
      </c>
      <c r="W62" s="15">
        <v>0</v>
      </c>
      <c r="X62" s="10">
        <f t="shared" si="1"/>
        <v>209.09409901999999</v>
      </c>
      <c r="Y62" s="10">
        <f t="shared" si="9"/>
        <v>72.714099019999992</v>
      </c>
      <c r="Z62" s="15">
        <v>22.73</v>
      </c>
      <c r="AA62" s="15"/>
      <c r="AB62" s="15">
        <v>22.73</v>
      </c>
      <c r="AC62" s="15"/>
      <c r="AD62" s="15">
        <v>22.73</v>
      </c>
      <c r="AE62" s="15"/>
      <c r="AF62" s="15">
        <v>22.73</v>
      </c>
      <c r="AG62" s="15"/>
      <c r="AH62" s="15">
        <v>22.73</v>
      </c>
      <c r="AI62" s="15"/>
      <c r="AJ62" s="15">
        <v>22.73</v>
      </c>
      <c r="AK62" s="15"/>
      <c r="AL62" s="11">
        <f t="shared" si="2"/>
        <v>136.38</v>
      </c>
      <c r="AM62" s="15">
        <f t="shared" si="10"/>
        <v>2695.0080000000003</v>
      </c>
      <c r="AN62" s="15">
        <v>0</v>
      </c>
      <c r="AO62" s="15">
        <v>0</v>
      </c>
      <c r="AP62" s="15">
        <v>0</v>
      </c>
      <c r="AQ62" s="15">
        <v>35.075362490000003</v>
      </c>
      <c r="AR62" s="15">
        <v>37.044763315000004</v>
      </c>
      <c r="AS62" s="17">
        <v>49.605058165000003</v>
      </c>
      <c r="AT62" s="11">
        <f t="shared" si="3"/>
        <v>121.72518397000002</v>
      </c>
      <c r="AU62" s="11">
        <f t="shared" si="4"/>
        <v>-14.654816029999978</v>
      </c>
      <c r="AV62" s="12">
        <f t="shared" si="5"/>
        <v>145542.17561879617</v>
      </c>
      <c r="AW62" s="12">
        <f t="shared" si="6"/>
        <v>94.563170436486374</v>
      </c>
      <c r="AX62" s="13">
        <f t="shared" si="7"/>
        <v>5673.7902261891822</v>
      </c>
    </row>
    <row r="63" spans="1:50" x14ac:dyDescent="0.25">
      <c r="A63" s="6" t="s">
        <v>85</v>
      </c>
      <c r="B63" s="15">
        <v>2025.8</v>
      </c>
      <c r="C63" s="15"/>
      <c r="D63" s="16">
        <v>32.159999999999997</v>
      </c>
      <c r="E63" s="17"/>
      <c r="F63" s="16">
        <v>32.159999999999997</v>
      </c>
      <c r="G63" s="17"/>
      <c r="H63" s="16">
        <v>32.159999999999997</v>
      </c>
      <c r="I63" s="17"/>
      <c r="J63" s="16">
        <v>32.159999999999997</v>
      </c>
      <c r="K63" s="17"/>
      <c r="L63" s="16">
        <v>32.159999999999997</v>
      </c>
      <c r="M63" s="17"/>
      <c r="N63" s="16">
        <v>32.159999999999997</v>
      </c>
      <c r="O63" s="15"/>
      <c r="P63" s="10">
        <f t="shared" si="0"/>
        <v>192.95999999999998</v>
      </c>
      <c r="Q63" s="15">
        <f t="shared" si="8"/>
        <v>2544.7199999999998</v>
      </c>
      <c r="R63" s="15">
        <v>77.555999999999997</v>
      </c>
      <c r="S63" s="15">
        <v>70.869</v>
      </c>
      <c r="T63" s="15">
        <v>55.167000000000002</v>
      </c>
      <c r="U63" s="15">
        <v>34.877000000000002</v>
      </c>
      <c r="V63" s="15">
        <v>12.614000000000001</v>
      </c>
      <c r="W63" s="15">
        <v>0</v>
      </c>
      <c r="X63" s="10">
        <f t="shared" si="1"/>
        <v>251.08300000000003</v>
      </c>
      <c r="Y63" s="10">
        <f t="shared" si="9"/>
        <v>58.123000000000047</v>
      </c>
      <c r="Z63" s="15">
        <v>32.159999999999997</v>
      </c>
      <c r="AA63" s="15"/>
      <c r="AB63" s="15">
        <v>32.159999999999997</v>
      </c>
      <c r="AC63" s="15"/>
      <c r="AD63" s="15">
        <v>32.159999999999997</v>
      </c>
      <c r="AE63" s="15"/>
      <c r="AF63" s="15">
        <v>32.159999999999997</v>
      </c>
      <c r="AG63" s="15"/>
      <c r="AH63" s="15">
        <v>32.159999999999997</v>
      </c>
      <c r="AI63" s="15"/>
      <c r="AJ63" s="15">
        <v>32.159999999999997</v>
      </c>
      <c r="AK63" s="15"/>
      <c r="AL63" s="11">
        <f t="shared" si="2"/>
        <v>192.95999999999998</v>
      </c>
      <c r="AM63" s="15">
        <f t="shared" si="10"/>
        <v>2695.0080000000003</v>
      </c>
      <c r="AN63" s="15">
        <v>0</v>
      </c>
      <c r="AO63" s="15">
        <v>0</v>
      </c>
      <c r="AP63" s="15">
        <v>0</v>
      </c>
      <c r="AQ63" s="15">
        <v>43.408999999999999</v>
      </c>
      <c r="AR63" s="15">
        <v>45.987000000000002</v>
      </c>
      <c r="AS63" s="17">
        <v>63.220999999999997</v>
      </c>
      <c r="AT63" s="11">
        <f t="shared" si="3"/>
        <v>152.61699999999999</v>
      </c>
      <c r="AU63" s="11">
        <f t="shared" si="4"/>
        <v>-40.342999999999989</v>
      </c>
      <c r="AV63" s="12">
        <f t="shared" si="5"/>
        <v>39182.052816000127</v>
      </c>
      <c r="AW63" s="12">
        <f t="shared" si="6"/>
        <v>19.341520789811497</v>
      </c>
      <c r="AX63" s="13">
        <f t="shared" si="7"/>
        <v>1160.4912473886898</v>
      </c>
    </row>
    <row r="64" spans="1:50" x14ac:dyDescent="0.25">
      <c r="A64" s="6" t="s">
        <v>86</v>
      </c>
      <c r="B64" s="15">
        <v>2107.3000000000002</v>
      </c>
      <c r="C64" s="15"/>
      <c r="D64" s="16">
        <v>32.07</v>
      </c>
      <c r="E64" s="17"/>
      <c r="F64" s="16">
        <v>32.07</v>
      </c>
      <c r="G64" s="17"/>
      <c r="H64" s="16">
        <v>32.07</v>
      </c>
      <c r="I64" s="17"/>
      <c r="J64" s="16">
        <v>32.07</v>
      </c>
      <c r="K64" s="17"/>
      <c r="L64" s="16">
        <v>32.07</v>
      </c>
      <c r="M64" s="17"/>
      <c r="N64" s="16">
        <v>32.07</v>
      </c>
      <c r="O64" s="15"/>
      <c r="P64" s="10">
        <f t="shared" si="0"/>
        <v>192.42</v>
      </c>
      <c r="Q64" s="15">
        <f t="shared" si="8"/>
        <v>2544.7199999999998</v>
      </c>
      <c r="R64" s="15">
        <v>71.202549599999998</v>
      </c>
      <c r="S64" s="15">
        <v>76.081847399999987</v>
      </c>
      <c r="T64" s="15">
        <v>68.991179399999993</v>
      </c>
      <c r="U64" s="15">
        <v>37.297423799999997</v>
      </c>
      <c r="V64" s="15">
        <v>16.1538</v>
      </c>
      <c r="W64" s="15">
        <v>0</v>
      </c>
      <c r="X64" s="10">
        <f t="shared" si="1"/>
        <v>269.72680019999996</v>
      </c>
      <c r="Y64" s="10">
        <f t="shared" si="9"/>
        <v>77.306800199999969</v>
      </c>
      <c r="Z64" s="15">
        <v>32.07</v>
      </c>
      <c r="AA64" s="15"/>
      <c r="AB64" s="15">
        <v>32.07</v>
      </c>
      <c r="AC64" s="15"/>
      <c r="AD64" s="15">
        <v>32.07</v>
      </c>
      <c r="AE64" s="15"/>
      <c r="AF64" s="15">
        <v>32.07</v>
      </c>
      <c r="AG64" s="15"/>
      <c r="AH64" s="15">
        <v>32.07</v>
      </c>
      <c r="AI64" s="15"/>
      <c r="AJ64" s="15">
        <v>32.07</v>
      </c>
      <c r="AK64" s="15"/>
      <c r="AL64" s="11">
        <f t="shared" si="2"/>
        <v>192.42</v>
      </c>
      <c r="AM64" s="15">
        <f t="shared" si="10"/>
        <v>2695.0080000000003</v>
      </c>
      <c r="AN64" s="15">
        <v>0</v>
      </c>
      <c r="AO64" s="15">
        <v>0</v>
      </c>
      <c r="AP64" s="15">
        <v>0</v>
      </c>
      <c r="AQ64" s="15">
        <v>39.079443000000005</v>
      </c>
      <c r="AR64" s="15">
        <v>48.554071799999996</v>
      </c>
      <c r="AS64" s="17">
        <v>51.929365799999999</v>
      </c>
      <c r="AT64" s="11">
        <f t="shared" si="3"/>
        <v>139.5628806</v>
      </c>
      <c r="AU64" s="11">
        <f t="shared" si="4"/>
        <v>-52.857119399999988</v>
      </c>
      <c r="AV64" s="12">
        <f t="shared" si="5"/>
        <v>54273.80096498871</v>
      </c>
      <c r="AW64" s="12">
        <f t="shared" si="6"/>
        <v>25.755137362970959</v>
      </c>
      <c r="AX64" s="13">
        <f t="shared" si="7"/>
        <v>1545.3082417782575</v>
      </c>
    </row>
    <row r="65" spans="1:50" x14ac:dyDescent="0.25">
      <c r="A65" s="5" t="s">
        <v>87</v>
      </c>
      <c r="B65" s="15">
        <v>1541.5</v>
      </c>
      <c r="C65" s="15"/>
      <c r="D65" s="16">
        <v>19.48</v>
      </c>
      <c r="E65" s="17"/>
      <c r="F65" s="16">
        <v>19.48</v>
      </c>
      <c r="G65" s="17"/>
      <c r="H65" s="16">
        <v>19.48</v>
      </c>
      <c r="I65" s="17"/>
      <c r="J65" s="16">
        <v>19.48</v>
      </c>
      <c r="K65" s="17"/>
      <c r="L65" s="16">
        <v>19.48</v>
      </c>
      <c r="M65" s="17"/>
      <c r="N65" s="16">
        <v>19.48</v>
      </c>
      <c r="O65" s="15"/>
      <c r="P65" s="10">
        <f t="shared" si="0"/>
        <v>116.88000000000001</v>
      </c>
      <c r="Q65" s="15">
        <f t="shared" si="8"/>
        <v>2544.7199999999998</v>
      </c>
      <c r="R65" s="15">
        <v>48.682826919999997</v>
      </c>
      <c r="S65" s="15">
        <v>50.791398579999999</v>
      </c>
      <c r="T65" s="15">
        <v>37.87846296</v>
      </c>
      <c r="U65" s="15">
        <v>20.7600497</v>
      </c>
      <c r="V65" s="15">
        <v>7.2832728800000002</v>
      </c>
      <c r="W65" s="15">
        <v>0</v>
      </c>
      <c r="X65" s="10">
        <f t="shared" si="1"/>
        <v>165.39601103999999</v>
      </c>
      <c r="Y65" s="10">
        <f t="shared" si="9"/>
        <v>48.516011039999981</v>
      </c>
      <c r="Z65" s="15">
        <v>19.48</v>
      </c>
      <c r="AA65" s="15"/>
      <c r="AB65" s="15">
        <v>19.48</v>
      </c>
      <c r="AC65" s="15"/>
      <c r="AD65" s="15">
        <v>19.48</v>
      </c>
      <c r="AE65" s="15"/>
      <c r="AF65" s="15">
        <v>19.48</v>
      </c>
      <c r="AG65" s="15"/>
      <c r="AH65" s="15">
        <v>19.48</v>
      </c>
      <c r="AI65" s="15"/>
      <c r="AJ65" s="15">
        <v>19.48</v>
      </c>
      <c r="AK65" s="15"/>
      <c r="AL65" s="11">
        <f t="shared" si="2"/>
        <v>116.88000000000001</v>
      </c>
      <c r="AM65" s="15">
        <f t="shared" si="10"/>
        <v>2695.0080000000003</v>
      </c>
      <c r="AN65" s="15">
        <v>0</v>
      </c>
      <c r="AO65" s="15">
        <v>0</v>
      </c>
      <c r="AP65" s="15">
        <v>0</v>
      </c>
      <c r="AQ65" s="15">
        <v>21.14307286</v>
      </c>
      <c r="AR65" s="15">
        <v>26.623026039999999</v>
      </c>
      <c r="AS65" s="17">
        <v>38.707698380000004</v>
      </c>
      <c r="AT65" s="11">
        <f t="shared" si="3"/>
        <v>86.473797280000014</v>
      </c>
      <c r="AU65" s="11">
        <f t="shared" si="4"/>
        <v>-30.406202719999996</v>
      </c>
      <c r="AV65" s="12">
        <f t="shared" si="5"/>
        <v>41514.704033686998</v>
      </c>
      <c r="AW65" s="12">
        <f t="shared" si="6"/>
        <v>26.931368169761271</v>
      </c>
      <c r="AX65" s="13">
        <f t="shared" si="7"/>
        <v>1615.8820901856761</v>
      </c>
    </row>
    <row r="66" spans="1:50" x14ac:dyDescent="0.25">
      <c r="A66" s="5" t="s">
        <v>88</v>
      </c>
      <c r="B66" s="15">
        <v>3115.2</v>
      </c>
      <c r="C66" s="15"/>
      <c r="D66" s="16">
        <v>43.15</v>
      </c>
      <c r="E66" s="17"/>
      <c r="F66" s="16">
        <v>43.15</v>
      </c>
      <c r="G66" s="17"/>
      <c r="H66" s="16">
        <v>43.15</v>
      </c>
      <c r="I66" s="17"/>
      <c r="J66" s="16">
        <v>43.15</v>
      </c>
      <c r="K66" s="17"/>
      <c r="L66" s="16">
        <v>43.15</v>
      </c>
      <c r="M66" s="17"/>
      <c r="N66" s="16">
        <v>43.15</v>
      </c>
      <c r="O66" s="15"/>
      <c r="P66" s="10">
        <f t="shared" si="0"/>
        <v>258.89999999999998</v>
      </c>
      <c r="Q66" s="15">
        <f t="shared" si="8"/>
        <v>2544.7199999999998</v>
      </c>
      <c r="R66" s="15">
        <v>100.940408316</v>
      </c>
      <c r="S66" s="15">
        <v>115.32578338799999</v>
      </c>
      <c r="T66" s="15">
        <v>86.360609609999997</v>
      </c>
      <c r="U66" s="15">
        <v>50.039906165999994</v>
      </c>
      <c r="V66" s="15">
        <v>17.996522669999997</v>
      </c>
      <c r="W66" s="15">
        <v>0</v>
      </c>
      <c r="X66" s="10">
        <f t="shared" si="1"/>
        <v>370.66323014999995</v>
      </c>
      <c r="Y66" s="10">
        <f t="shared" si="9"/>
        <v>111.76323014999997</v>
      </c>
      <c r="Z66" s="15">
        <v>43.15</v>
      </c>
      <c r="AA66" s="15"/>
      <c r="AB66" s="15">
        <v>43.15</v>
      </c>
      <c r="AC66" s="15"/>
      <c r="AD66" s="15">
        <v>43.15</v>
      </c>
      <c r="AE66" s="15"/>
      <c r="AF66" s="15">
        <v>43.15</v>
      </c>
      <c r="AG66" s="15"/>
      <c r="AH66" s="15">
        <v>43.15</v>
      </c>
      <c r="AI66" s="15"/>
      <c r="AJ66" s="15">
        <v>43.15</v>
      </c>
      <c r="AK66" s="15"/>
      <c r="AL66" s="11">
        <f t="shared" si="2"/>
        <v>258.89999999999998</v>
      </c>
      <c r="AM66" s="15">
        <f t="shared" si="10"/>
        <v>2695.0080000000003</v>
      </c>
      <c r="AN66" s="15">
        <v>0</v>
      </c>
      <c r="AO66" s="15">
        <v>0</v>
      </c>
      <c r="AP66" s="15">
        <v>0</v>
      </c>
      <c r="AQ66" s="15">
        <v>51.092951940000006</v>
      </c>
      <c r="AR66" s="15">
        <v>60.999674975999994</v>
      </c>
      <c r="AS66" s="17">
        <v>88.946345249999993</v>
      </c>
      <c r="AT66" s="11">
        <f t="shared" si="3"/>
        <v>201.03897216600001</v>
      </c>
      <c r="AU66" s="11">
        <f t="shared" si="4"/>
        <v>-57.86102783399997</v>
      </c>
      <c r="AV66" s="12">
        <f t="shared" si="5"/>
        <v>128470.19412645532</v>
      </c>
      <c r="AW66" s="12">
        <f t="shared" si="6"/>
        <v>41.239790102226287</v>
      </c>
      <c r="AX66" s="13">
        <f t="shared" si="7"/>
        <v>2474.3874061335773</v>
      </c>
    </row>
    <row r="67" spans="1:50" x14ac:dyDescent="0.25">
      <c r="A67" s="6" t="s">
        <v>89</v>
      </c>
      <c r="B67" s="15">
        <v>1742</v>
      </c>
      <c r="C67" s="15"/>
      <c r="D67" s="16">
        <v>23.64</v>
      </c>
      <c r="E67" s="17"/>
      <c r="F67" s="16">
        <v>23.64</v>
      </c>
      <c r="G67" s="17"/>
      <c r="H67" s="16">
        <v>23.64</v>
      </c>
      <c r="I67" s="17"/>
      <c r="J67" s="16">
        <v>23.64</v>
      </c>
      <c r="K67" s="17"/>
      <c r="L67" s="16">
        <v>23.64</v>
      </c>
      <c r="M67" s="17"/>
      <c r="N67" s="16">
        <v>23.64</v>
      </c>
      <c r="O67" s="15"/>
      <c r="P67" s="10">
        <f t="shared" si="0"/>
        <v>141.84</v>
      </c>
      <c r="Q67" s="15">
        <f t="shared" si="8"/>
        <v>2544.7199999999998</v>
      </c>
      <c r="R67" s="15">
        <v>55.094999999999992</v>
      </c>
      <c r="S67" s="15">
        <v>64.869</v>
      </c>
      <c r="T67" s="15">
        <v>48.188000000000002</v>
      </c>
      <c r="U67" s="15">
        <v>27.253</v>
      </c>
      <c r="V67" s="15">
        <v>9.3529999999999998</v>
      </c>
      <c r="W67" s="15">
        <v>0</v>
      </c>
      <c r="X67" s="10">
        <f t="shared" si="1"/>
        <v>204.75799999999998</v>
      </c>
      <c r="Y67" s="10">
        <f t="shared" si="9"/>
        <v>62.917999999999978</v>
      </c>
      <c r="Z67" s="15">
        <v>23.64</v>
      </c>
      <c r="AA67" s="15"/>
      <c r="AB67" s="15">
        <v>23.64</v>
      </c>
      <c r="AC67" s="15"/>
      <c r="AD67" s="15">
        <v>23.64</v>
      </c>
      <c r="AE67" s="15"/>
      <c r="AF67" s="15">
        <v>23.64</v>
      </c>
      <c r="AG67" s="15"/>
      <c r="AH67" s="15">
        <v>23.64</v>
      </c>
      <c r="AI67" s="15"/>
      <c r="AJ67" s="15">
        <v>23.64</v>
      </c>
      <c r="AK67" s="15"/>
      <c r="AL67" s="11">
        <f t="shared" si="2"/>
        <v>141.84</v>
      </c>
      <c r="AM67" s="15">
        <f t="shared" si="10"/>
        <v>2695.0080000000003</v>
      </c>
      <c r="AN67" s="15">
        <v>0</v>
      </c>
      <c r="AO67" s="15">
        <v>0</v>
      </c>
      <c r="AP67" s="15">
        <v>0</v>
      </c>
      <c r="AQ67" s="15">
        <v>29.186</v>
      </c>
      <c r="AR67" s="15">
        <v>34.191000000000003</v>
      </c>
      <c r="AS67" s="17">
        <v>49.027999999999999</v>
      </c>
      <c r="AT67" s="11">
        <f t="shared" si="3"/>
        <v>112.405</v>
      </c>
      <c r="AU67" s="11">
        <f t="shared" si="4"/>
        <v>-29.435000000000002</v>
      </c>
      <c r="AV67" s="12">
        <f t="shared" si="5"/>
        <v>80781.132479999913</v>
      </c>
      <c r="AW67" s="12">
        <f t="shared" si="6"/>
        <v>46.372636326061951</v>
      </c>
      <c r="AX67" s="13">
        <f t="shared" si="7"/>
        <v>2782.3581795637169</v>
      </c>
    </row>
    <row r="68" spans="1:50" x14ac:dyDescent="0.25">
      <c r="A68" s="6" t="s">
        <v>90</v>
      </c>
      <c r="B68" s="15">
        <v>4486.3</v>
      </c>
      <c r="C68" s="15"/>
      <c r="D68" s="16">
        <v>47.47</v>
      </c>
      <c r="E68" s="17"/>
      <c r="F68" s="16">
        <v>47.47</v>
      </c>
      <c r="G68" s="17"/>
      <c r="H68" s="16">
        <v>47.47</v>
      </c>
      <c r="I68" s="17"/>
      <c r="J68" s="16">
        <v>47.47</v>
      </c>
      <c r="K68" s="17"/>
      <c r="L68" s="16">
        <v>47.47</v>
      </c>
      <c r="M68" s="17"/>
      <c r="N68" s="16">
        <v>47.47</v>
      </c>
      <c r="O68" s="15"/>
      <c r="P68" s="10">
        <f t="shared" si="0"/>
        <v>284.82</v>
      </c>
      <c r="Q68" s="15">
        <f t="shared" si="8"/>
        <v>2544.7199999999998</v>
      </c>
      <c r="R68" s="15">
        <v>117.72441996000002</v>
      </c>
      <c r="S68" s="15">
        <v>133.47545988000002</v>
      </c>
      <c r="T68" s="15">
        <v>96.558475440000009</v>
      </c>
      <c r="U68" s="15">
        <v>53.223730560000014</v>
      </c>
      <c r="V68" s="15">
        <v>18.309873119999999</v>
      </c>
      <c r="W68" s="15">
        <v>0</v>
      </c>
      <c r="X68" s="10">
        <f t="shared" si="1"/>
        <v>419.2919589600001</v>
      </c>
      <c r="Y68" s="10">
        <f t="shared" si="9"/>
        <v>134.47195896000011</v>
      </c>
      <c r="Z68" s="15">
        <v>47.47</v>
      </c>
      <c r="AA68" s="15"/>
      <c r="AB68" s="15">
        <v>47.47</v>
      </c>
      <c r="AC68" s="15"/>
      <c r="AD68" s="15">
        <v>47.47</v>
      </c>
      <c r="AE68" s="15"/>
      <c r="AF68" s="15">
        <v>47.47</v>
      </c>
      <c r="AG68" s="15"/>
      <c r="AH68" s="15">
        <v>47.47</v>
      </c>
      <c r="AI68" s="15"/>
      <c r="AJ68" s="15">
        <v>47.47</v>
      </c>
      <c r="AK68" s="15"/>
      <c r="AL68" s="11">
        <f t="shared" si="2"/>
        <v>284.82</v>
      </c>
      <c r="AM68" s="15">
        <f t="shared" si="10"/>
        <v>2695.0080000000003</v>
      </c>
      <c r="AN68" s="15">
        <v>0</v>
      </c>
      <c r="AO68" s="15">
        <v>0</v>
      </c>
      <c r="AP68" s="15">
        <v>0</v>
      </c>
      <c r="AQ68" s="15">
        <v>52.532759440000007</v>
      </c>
      <c r="AR68" s="15">
        <v>71.541357720000008</v>
      </c>
      <c r="AS68" s="17">
        <v>91.813864519999996</v>
      </c>
      <c r="AT68" s="11">
        <f t="shared" si="3"/>
        <v>215.88798168</v>
      </c>
      <c r="AU68" s="11">
        <f t="shared" si="4"/>
        <v>-68.932018319999997</v>
      </c>
      <c r="AV68" s="12">
        <f t="shared" si="5"/>
        <v>156421.14257614486</v>
      </c>
      <c r="AW68" s="12">
        <f t="shared" si="6"/>
        <v>34.866402731904877</v>
      </c>
      <c r="AX68" s="13">
        <f t="shared" si="7"/>
        <v>2091.9841639142928</v>
      </c>
    </row>
    <row r="69" spans="1:50" x14ac:dyDescent="0.25">
      <c r="A69" s="6" t="s">
        <v>91</v>
      </c>
      <c r="B69" s="15">
        <v>2393.5</v>
      </c>
      <c r="C69" s="15"/>
      <c r="D69" s="16">
        <v>26.1</v>
      </c>
      <c r="E69" s="17"/>
      <c r="F69" s="16">
        <v>26.1</v>
      </c>
      <c r="G69" s="17"/>
      <c r="H69" s="16">
        <v>26.1</v>
      </c>
      <c r="I69" s="17"/>
      <c r="J69" s="16">
        <v>26.1</v>
      </c>
      <c r="K69" s="17"/>
      <c r="L69" s="16">
        <v>26.1</v>
      </c>
      <c r="M69" s="17"/>
      <c r="N69" s="16">
        <v>26.1</v>
      </c>
      <c r="O69" s="15"/>
      <c r="P69" s="10">
        <f t="shared" si="0"/>
        <v>156.6</v>
      </c>
      <c r="Q69" s="15">
        <f t="shared" si="8"/>
        <v>2544.7199999999998</v>
      </c>
      <c r="R69" s="15">
        <v>58.233071538000004</v>
      </c>
      <c r="S69" s="15">
        <v>76.319016671</v>
      </c>
      <c r="T69" s="15">
        <v>53.155347080000006</v>
      </c>
      <c r="U69" s="15">
        <v>32.931012179</v>
      </c>
      <c r="V69" s="15">
        <v>11.885756294999998</v>
      </c>
      <c r="W69" s="15">
        <v>0</v>
      </c>
      <c r="X69" s="10">
        <f t="shared" si="1"/>
        <v>232.524203763</v>
      </c>
      <c r="Y69" s="10">
        <f t="shared" si="9"/>
        <v>75.924203763000008</v>
      </c>
      <c r="Z69" s="15">
        <v>26.1</v>
      </c>
      <c r="AA69" s="15"/>
      <c r="AB69" s="15">
        <v>26.1</v>
      </c>
      <c r="AC69" s="15"/>
      <c r="AD69" s="15">
        <v>26.1</v>
      </c>
      <c r="AE69" s="15"/>
      <c r="AF69" s="15">
        <v>26.1</v>
      </c>
      <c r="AG69" s="15"/>
      <c r="AH69" s="15">
        <v>26.1</v>
      </c>
      <c r="AI69" s="15"/>
      <c r="AJ69" s="15">
        <v>26.1</v>
      </c>
      <c r="AK69" s="15"/>
      <c r="AL69" s="11">
        <f t="shared" si="2"/>
        <v>156.6</v>
      </c>
      <c r="AM69" s="15">
        <f t="shared" si="10"/>
        <v>2695.0080000000003</v>
      </c>
      <c r="AN69" s="15">
        <v>0</v>
      </c>
      <c r="AO69" s="15">
        <v>0</v>
      </c>
      <c r="AP69" s="15">
        <v>0</v>
      </c>
      <c r="AQ69" s="15">
        <v>31.680130263999999</v>
      </c>
      <c r="AR69" s="15">
        <v>45.756594581999991</v>
      </c>
      <c r="AS69" s="17">
        <v>64.164059173000012</v>
      </c>
      <c r="AT69" s="11">
        <f t="shared" si="3"/>
        <v>141.600784019</v>
      </c>
      <c r="AU69" s="11">
        <f t="shared" si="4"/>
        <v>-14.999215980999992</v>
      </c>
      <c r="AV69" s="12">
        <f t="shared" si="5"/>
        <v>152782.83273725852</v>
      </c>
      <c r="AW69" s="12">
        <f t="shared" si="6"/>
        <v>63.832393038336548</v>
      </c>
      <c r="AX69" s="13">
        <f t="shared" si="7"/>
        <v>3829.9435823001927</v>
      </c>
    </row>
    <row r="70" spans="1:50" x14ac:dyDescent="0.25">
      <c r="A70" s="6" t="s">
        <v>92</v>
      </c>
      <c r="B70" s="15">
        <v>3129.7</v>
      </c>
      <c r="C70" s="15"/>
      <c r="D70" s="16">
        <v>37.049999999999997</v>
      </c>
      <c r="E70" s="17"/>
      <c r="F70" s="16">
        <v>37.049999999999997</v>
      </c>
      <c r="G70" s="17"/>
      <c r="H70" s="16">
        <v>37.049999999999997</v>
      </c>
      <c r="I70" s="17"/>
      <c r="J70" s="16">
        <v>37.049999999999997</v>
      </c>
      <c r="K70" s="17"/>
      <c r="L70" s="16">
        <v>37.049999999999997</v>
      </c>
      <c r="M70" s="17"/>
      <c r="N70" s="16">
        <v>37.049999999999997</v>
      </c>
      <c r="O70" s="15"/>
      <c r="P70" s="10">
        <f t="shared" ref="P70:P133" si="11">SUM(D70:O70)</f>
        <v>222.3</v>
      </c>
      <c r="Q70" s="15">
        <f t="shared" si="8"/>
        <v>2544.7199999999998</v>
      </c>
      <c r="R70" s="15">
        <v>85.208895141999989</v>
      </c>
      <c r="S70" s="15">
        <v>100.138250356</v>
      </c>
      <c r="T70" s="15">
        <v>67.494299123999994</v>
      </c>
      <c r="U70" s="15">
        <v>43.038134039999996</v>
      </c>
      <c r="V70" s="15">
        <v>15.613606162</v>
      </c>
      <c r="W70" s="15">
        <v>0</v>
      </c>
      <c r="X70" s="10">
        <f t="shared" ref="X70:X133" si="12">SUM(R70:W70)</f>
        <v>311.49318482399997</v>
      </c>
      <c r="Y70" s="10">
        <f t="shared" si="9"/>
        <v>89.193184823999957</v>
      </c>
      <c r="Z70" s="15">
        <v>37.049999999999997</v>
      </c>
      <c r="AA70" s="15"/>
      <c r="AB70" s="15">
        <v>37.049999999999997</v>
      </c>
      <c r="AC70" s="15"/>
      <c r="AD70" s="15">
        <v>37.049999999999997</v>
      </c>
      <c r="AE70" s="15"/>
      <c r="AF70" s="15">
        <v>37.049999999999997</v>
      </c>
      <c r="AG70" s="15"/>
      <c r="AH70" s="15">
        <v>37.049999999999997</v>
      </c>
      <c r="AI70" s="15"/>
      <c r="AJ70" s="15">
        <v>37.049999999999997</v>
      </c>
      <c r="AK70" s="15"/>
      <c r="AL70" s="11">
        <f t="shared" ref="AL70:AL133" si="13">SUM(Z70:AK70)</f>
        <v>222.3</v>
      </c>
      <c r="AM70" s="15">
        <f t="shared" si="10"/>
        <v>2695.0080000000003</v>
      </c>
      <c r="AN70" s="15">
        <v>0</v>
      </c>
      <c r="AO70" s="15">
        <v>0</v>
      </c>
      <c r="AP70" s="15">
        <v>0</v>
      </c>
      <c r="AQ70" s="15">
        <v>51.827096281999999</v>
      </c>
      <c r="AR70" s="15">
        <v>56.728512667999993</v>
      </c>
      <c r="AS70" s="17">
        <v>66.664443861999999</v>
      </c>
      <c r="AT70" s="11">
        <f t="shared" ref="AT70:AT133" si="14">SUM(AN70:AS70)</f>
        <v>175.22005281200001</v>
      </c>
      <c r="AU70" s="11">
        <f t="shared" ref="AU70:AU133" si="15">AT70-AL70</f>
        <v>-47.079947188000006</v>
      </c>
      <c r="AV70" s="12">
        <f t="shared" ref="AV70:AV133" si="16">(Y70*Q70)+(AU70*AM70)</f>
        <v>100090.84697409163</v>
      </c>
      <c r="AW70" s="12">
        <f t="shared" ref="AW70:AW133" si="17">AV70/(B70+C70)</f>
        <v>31.980971650347204</v>
      </c>
      <c r="AX70" s="13">
        <f t="shared" ref="AX70:AX133" si="18">AW70*60</f>
        <v>1918.8582990208322</v>
      </c>
    </row>
    <row r="71" spans="1:50" x14ac:dyDescent="0.25">
      <c r="A71" s="6" t="s">
        <v>93</v>
      </c>
      <c r="B71" s="15">
        <v>2002.3</v>
      </c>
      <c r="C71" s="15"/>
      <c r="D71" s="16">
        <v>29.34</v>
      </c>
      <c r="E71" s="17"/>
      <c r="F71" s="16">
        <v>29.34</v>
      </c>
      <c r="G71" s="17"/>
      <c r="H71" s="16">
        <v>29.34</v>
      </c>
      <c r="I71" s="17"/>
      <c r="J71" s="16">
        <v>29.34</v>
      </c>
      <c r="K71" s="17"/>
      <c r="L71" s="16">
        <v>29.34</v>
      </c>
      <c r="M71" s="17"/>
      <c r="N71" s="16">
        <v>29.34</v>
      </c>
      <c r="O71" s="15"/>
      <c r="P71" s="10">
        <f t="shared" si="11"/>
        <v>176.04</v>
      </c>
      <c r="Q71" s="15">
        <f t="shared" ref="Q71:Q134" si="19">2120.6*1.2</f>
        <v>2544.7199999999998</v>
      </c>
      <c r="R71" s="15">
        <v>70.111000000000004</v>
      </c>
      <c r="S71" s="15">
        <v>72.83</v>
      </c>
      <c r="T71" s="15">
        <v>54.295000000000002</v>
      </c>
      <c r="U71" s="15">
        <v>35.210999999999999</v>
      </c>
      <c r="V71" s="15">
        <v>11.9</v>
      </c>
      <c r="W71" s="15">
        <v>0</v>
      </c>
      <c r="X71" s="10">
        <f t="shared" si="12"/>
        <v>244.34700000000001</v>
      </c>
      <c r="Y71" s="10">
        <f t="shared" ref="Y71:Y134" si="20">X71-P71</f>
        <v>68.307000000000016</v>
      </c>
      <c r="Z71" s="15">
        <v>29.34</v>
      </c>
      <c r="AA71" s="15"/>
      <c r="AB71" s="15">
        <v>29.34</v>
      </c>
      <c r="AC71" s="15"/>
      <c r="AD71" s="15">
        <v>29.34</v>
      </c>
      <c r="AE71" s="15"/>
      <c r="AF71" s="15">
        <v>29.34</v>
      </c>
      <c r="AG71" s="15"/>
      <c r="AH71" s="15">
        <v>29.34</v>
      </c>
      <c r="AI71" s="15"/>
      <c r="AJ71" s="15">
        <v>29.34</v>
      </c>
      <c r="AK71" s="15"/>
      <c r="AL71" s="11">
        <f t="shared" si="13"/>
        <v>176.04</v>
      </c>
      <c r="AM71" s="15">
        <f t="shared" ref="AM71:AM134" si="21">2245.84*1.2</f>
        <v>2695.0080000000003</v>
      </c>
      <c r="AN71" s="15">
        <v>0</v>
      </c>
      <c r="AO71" s="15">
        <v>0</v>
      </c>
      <c r="AP71" s="15">
        <v>0</v>
      </c>
      <c r="AQ71" s="15">
        <v>36.24</v>
      </c>
      <c r="AR71" s="15">
        <v>45.335999999999999</v>
      </c>
      <c r="AS71" s="17">
        <v>60.917999999999992</v>
      </c>
      <c r="AT71" s="11">
        <f t="shared" si="14"/>
        <v>142.49399999999997</v>
      </c>
      <c r="AU71" s="11">
        <f t="shared" si="15"/>
        <v>-33.546000000000021</v>
      </c>
      <c r="AV71" s="12">
        <f t="shared" si="16"/>
        <v>83415.450671999963</v>
      </c>
      <c r="AW71" s="12">
        <f t="shared" si="17"/>
        <v>41.659816546970966</v>
      </c>
      <c r="AX71" s="13">
        <f t="shared" si="18"/>
        <v>2499.5889928182578</v>
      </c>
    </row>
    <row r="72" spans="1:50" x14ac:dyDescent="0.25">
      <c r="A72" s="5" t="s">
        <v>94</v>
      </c>
      <c r="B72" s="15">
        <v>1459.2</v>
      </c>
      <c r="C72" s="15"/>
      <c r="D72" s="16">
        <v>24.49</v>
      </c>
      <c r="E72" s="17"/>
      <c r="F72" s="16">
        <v>24.49</v>
      </c>
      <c r="G72" s="17"/>
      <c r="H72" s="16">
        <v>24.49</v>
      </c>
      <c r="I72" s="17"/>
      <c r="J72" s="16">
        <v>24.49</v>
      </c>
      <c r="K72" s="17"/>
      <c r="L72" s="16">
        <v>24.49</v>
      </c>
      <c r="M72" s="17"/>
      <c r="N72" s="16">
        <v>24.49</v>
      </c>
      <c r="O72" s="15"/>
      <c r="P72" s="10">
        <f t="shared" si="11"/>
        <v>146.94</v>
      </c>
      <c r="Q72" s="15">
        <f t="shared" si="19"/>
        <v>2544.7199999999998</v>
      </c>
      <c r="R72" s="15">
        <v>62.142033095999992</v>
      </c>
      <c r="S72" s="15">
        <v>64.373555736000014</v>
      </c>
      <c r="T72" s="15">
        <v>47.826032370000007</v>
      </c>
      <c r="U72" s="15">
        <v>31.995923958000006</v>
      </c>
      <c r="V72" s="15">
        <v>10.683904008000001</v>
      </c>
      <c r="W72" s="15">
        <v>0</v>
      </c>
      <c r="X72" s="10">
        <f t="shared" si="12"/>
        <v>217.021449168</v>
      </c>
      <c r="Y72" s="10">
        <f t="shared" si="20"/>
        <v>70.081449168000006</v>
      </c>
      <c r="Z72" s="15">
        <v>24.49</v>
      </c>
      <c r="AA72" s="15"/>
      <c r="AB72" s="15">
        <v>24.49</v>
      </c>
      <c r="AC72" s="15"/>
      <c r="AD72" s="15">
        <v>24.49</v>
      </c>
      <c r="AE72" s="15"/>
      <c r="AF72" s="15">
        <v>24.49</v>
      </c>
      <c r="AG72" s="15"/>
      <c r="AH72" s="15">
        <v>24.49</v>
      </c>
      <c r="AI72" s="15"/>
      <c r="AJ72" s="15">
        <v>24.49</v>
      </c>
      <c r="AK72" s="15"/>
      <c r="AL72" s="11">
        <f t="shared" si="13"/>
        <v>146.94</v>
      </c>
      <c r="AM72" s="15">
        <f t="shared" si="21"/>
        <v>2695.0080000000003</v>
      </c>
      <c r="AN72" s="15">
        <v>0</v>
      </c>
      <c r="AO72" s="15">
        <v>0</v>
      </c>
      <c r="AP72" s="15">
        <v>0</v>
      </c>
      <c r="AQ72" s="15">
        <v>34.294979519999998</v>
      </c>
      <c r="AR72" s="15">
        <v>39.463694898</v>
      </c>
      <c r="AS72" s="17">
        <v>52.735382178000002</v>
      </c>
      <c r="AT72" s="11">
        <f t="shared" si="14"/>
        <v>126.49405659600001</v>
      </c>
      <c r="AU72" s="11">
        <f t="shared" si="15"/>
        <v>-20.445943403999991</v>
      </c>
      <c r="AV72" s="12">
        <f t="shared" si="16"/>
        <v>123235.68428546574</v>
      </c>
      <c r="AW72" s="12">
        <f t="shared" si="17"/>
        <v>84.454279252649215</v>
      </c>
      <c r="AX72" s="13">
        <f t="shared" si="18"/>
        <v>5067.2567551589527</v>
      </c>
    </row>
    <row r="73" spans="1:50" x14ac:dyDescent="0.25">
      <c r="A73" s="6" t="s">
        <v>95</v>
      </c>
      <c r="B73" s="15">
        <v>1813.6</v>
      </c>
      <c r="C73" s="15"/>
      <c r="D73" s="16">
        <v>25.94</v>
      </c>
      <c r="E73" s="17"/>
      <c r="F73" s="16">
        <v>25.94</v>
      </c>
      <c r="G73" s="17"/>
      <c r="H73" s="16">
        <v>25.94</v>
      </c>
      <c r="I73" s="17"/>
      <c r="J73" s="16">
        <v>25.94</v>
      </c>
      <c r="K73" s="17"/>
      <c r="L73" s="16">
        <v>25.94</v>
      </c>
      <c r="M73" s="17"/>
      <c r="N73" s="16">
        <v>25.94</v>
      </c>
      <c r="O73" s="15"/>
      <c r="P73" s="10">
        <f t="shared" si="11"/>
        <v>155.64000000000001</v>
      </c>
      <c r="Q73" s="15">
        <f t="shared" si="19"/>
        <v>2544.7199999999998</v>
      </c>
      <c r="R73" s="15">
        <v>58.870460691000005</v>
      </c>
      <c r="S73" s="15">
        <v>58.227952796999993</v>
      </c>
      <c r="T73" s="15">
        <v>50.455766969999999</v>
      </c>
      <c r="U73" s="15">
        <v>36.179313554999993</v>
      </c>
      <c r="V73" s="15">
        <v>12.835759943999999</v>
      </c>
      <c r="W73" s="15">
        <v>0</v>
      </c>
      <c r="X73" s="10">
        <f t="shared" si="12"/>
        <v>216.569253957</v>
      </c>
      <c r="Y73" s="10">
        <f t="shared" si="20"/>
        <v>60.929253956999986</v>
      </c>
      <c r="Z73" s="15">
        <v>25.94</v>
      </c>
      <c r="AA73" s="15"/>
      <c r="AB73" s="15">
        <v>25.94</v>
      </c>
      <c r="AC73" s="15"/>
      <c r="AD73" s="15">
        <v>25.94</v>
      </c>
      <c r="AE73" s="15"/>
      <c r="AF73" s="15">
        <v>25.94</v>
      </c>
      <c r="AG73" s="15"/>
      <c r="AH73" s="15">
        <v>25.94</v>
      </c>
      <c r="AI73" s="15"/>
      <c r="AJ73" s="15">
        <v>25.94</v>
      </c>
      <c r="AK73" s="15"/>
      <c r="AL73" s="11">
        <f t="shared" si="13"/>
        <v>155.64000000000001</v>
      </c>
      <c r="AM73" s="15">
        <f t="shared" si="21"/>
        <v>2695.0080000000003</v>
      </c>
      <c r="AN73" s="15">
        <v>0</v>
      </c>
      <c r="AO73" s="15">
        <v>0</v>
      </c>
      <c r="AP73" s="15">
        <v>0</v>
      </c>
      <c r="AQ73" s="15">
        <v>35.208352745999996</v>
      </c>
      <c r="AR73" s="15">
        <v>29.990000816999995</v>
      </c>
      <c r="AS73" s="17">
        <v>56.557792221</v>
      </c>
      <c r="AT73" s="11">
        <f t="shared" si="14"/>
        <v>121.75614578399998</v>
      </c>
      <c r="AU73" s="11">
        <f t="shared" si="15"/>
        <v>-33.883854216000032</v>
      </c>
      <c r="AV73" s="12">
        <f t="shared" si="16"/>
        <v>63730.632946503159</v>
      </c>
      <c r="AW73" s="12">
        <f t="shared" si="17"/>
        <v>35.140401933449034</v>
      </c>
      <c r="AX73" s="13">
        <f t="shared" si="18"/>
        <v>2108.4241160069419</v>
      </c>
    </row>
    <row r="74" spans="1:50" x14ac:dyDescent="0.25">
      <c r="A74" s="6" t="s">
        <v>96</v>
      </c>
      <c r="B74" s="15">
        <v>4388.1000000000004</v>
      </c>
      <c r="C74" s="15"/>
      <c r="D74" s="16">
        <v>49.44</v>
      </c>
      <c r="E74" s="17"/>
      <c r="F74" s="16">
        <v>49.44</v>
      </c>
      <c r="G74" s="17"/>
      <c r="H74" s="16">
        <v>49.44</v>
      </c>
      <c r="I74" s="17"/>
      <c r="J74" s="16">
        <v>49.44</v>
      </c>
      <c r="K74" s="17"/>
      <c r="L74" s="16">
        <v>49.44</v>
      </c>
      <c r="M74" s="17"/>
      <c r="N74" s="16">
        <v>49.44</v>
      </c>
      <c r="O74" s="15"/>
      <c r="P74" s="10">
        <f t="shared" si="11"/>
        <v>296.64</v>
      </c>
      <c r="Q74" s="15">
        <f t="shared" si="19"/>
        <v>2544.7199999999998</v>
      </c>
      <c r="R74" s="15">
        <v>127.72345337600002</v>
      </c>
      <c r="S74" s="15">
        <v>104.02211424000001</v>
      </c>
      <c r="T74" s="15">
        <v>110.54307667200001</v>
      </c>
      <c r="U74" s="15">
        <v>67.510912959999999</v>
      </c>
      <c r="V74" s="15">
        <v>24.91773456</v>
      </c>
      <c r="W74" s="15">
        <v>0</v>
      </c>
      <c r="X74" s="10">
        <f t="shared" si="12"/>
        <v>434.71729180799997</v>
      </c>
      <c r="Y74" s="10">
        <f t="shared" si="20"/>
        <v>138.07729180799998</v>
      </c>
      <c r="Z74" s="15">
        <v>49.44</v>
      </c>
      <c r="AA74" s="15"/>
      <c r="AB74" s="15">
        <v>49.44</v>
      </c>
      <c r="AC74" s="15"/>
      <c r="AD74" s="15">
        <v>49.44</v>
      </c>
      <c r="AE74" s="15"/>
      <c r="AF74" s="15">
        <v>49.44</v>
      </c>
      <c r="AG74" s="15"/>
      <c r="AH74" s="15">
        <v>49.44</v>
      </c>
      <c r="AI74" s="15"/>
      <c r="AJ74" s="15">
        <v>49.44</v>
      </c>
      <c r="AK74" s="15"/>
      <c r="AL74" s="11">
        <f t="shared" si="13"/>
        <v>296.64</v>
      </c>
      <c r="AM74" s="15">
        <f t="shared" si="21"/>
        <v>2695.0080000000003</v>
      </c>
      <c r="AN74" s="15">
        <v>0</v>
      </c>
      <c r="AO74" s="15">
        <v>0</v>
      </c>
      <c r="AP74" s="15">
        <v>0</v>
      </c>
      <c r="AQ74" s="15">
        <v>41.367113695999997</v>
      </c>
      <c r="AR74" s="15">
        <v>83.832657600000005</v>
      </c>
      <c r="AS74" s="17">
        <v>129.33628927999999</v>
      </c>
      <c r="AT74" s="11">
        <f t="shared" si="14"/>
        <v>254.53606057599998</v>
      </c>
      <c r="AU74" s="11">
        <f t="shared" si="15"/>
        <v>-42.103939424000004</v>
      </c>
      <c r="AV74" s="12">
        <f t="shared" si="16"/>
        <v>237897.59243045829</v>
      </c>
      <c r="AW74" s="12">
        <f t="shared" si="17"/>
        <v>54.214259572584552</v>
      </c>
      <c r="AX74" s="13">
        <f t="shared" si="18"/>
        <v>3252.8555743550733</v>
      </c>
    </row>
    <row r="75" spans="1:50" x14ac:dyDescent="0.25">
      <c r="A75" s="6" t="s">
        <v>97</v>
      </c>
      <c r="B75" s="15">
        <v>4389.3</v>
      </c>
      <c r="C75" s="15"/>
      <c r="D75" s="16">
        <v>51.96</v>
      </c>
      <c r="E75" s="17"/>
      <c r="F75" s="16">
        <v>51.96</v>
      </c>
      <c r="G75" s="17"/>
      <c r="H75" s="16">
        <v>51.96</v>
      </c>
      <c r="I75" s="17"/>
      <c r="J75" s="16">
        <v>51.96</v>
      </c>
      <c r="K75" s="17"/>
      <c r="L75" s="16">
        <v>51.96</v>
      </c>
      <c r="M75" s="17"/>
      <c r="N75" s="16">
        <v>51.96</v>
      </c>
      <c r="O75" s="15"/>
      <c r="P75" s="10">
        <f t="shared" si="11"/>
        <v>311.76</v>
      </c>
      <c r="Q75" s="15">
        <f t="shared" si="19"/>
        <v>2544.7199999999998</v>
      </c>
      <c r="R75" s="15">
        <v>110.514</v>
      </c>
      <c r="S75" s="15">
        <v>142.779</v>
      </c>
      <c r="T75" s="15">
        <v>114.215</v>
      </c>
      <c r="U75" s="15">
        <v>55.125999999999998</v>
      </c>
      <c r="V75" s="15">
        <v>20.719000000000001</v>
      </c>
      <c r="W75" s="15">
        <v>0</v>
      </c>
      <c r="X75" s="10">
        <f t="shared" si="12"/>
        <v>443.35300000000001</v>
      </c>
      <c r="Y75" s="10">
        <f t="shared" si="20"/>
        <v>131.59300000000002</v>
      </c>
      <c r="Z75" s="15">
        <v>51.96</v>
      </c>
      <c r="AA75" s="15"/>
      <c r="AB75" s="15">
        <v>51.96</v>
      </c>
      <c r="AC75" s="15"/>
      <c r="AD75" s="15">
        <v>51.96</v>
      </c>
      <c r="AE75" s="15"/>
      <c r="AF75" s="15">
        <v>51.96</v>
      </c>
      <c r="AG75" s="15"/>
      <c r="AH75" s="15">
        <v>51.96</v>
      </c>
      <c r="AI75" s="15"/>
      <c r="AJ75" s="15">
        <v>51.96</v>
      </c>
      <c r="AK75" s="15"/>
      <c r="AL75" s="11">
        <f t="shared" si="13"/>
        <v>311.76</v>
      </c>
      <c r="AM75" s="15">
        <f t="shared" si="21"/>
        <v>2695.0080000000003</v>
      </c>
      <c r="AN75" s="15">
        <v>0</v>
      </c>
      <c r="AO75" s="15">
        <v>0</v>
      </c>
      <c r="AP75" s="15">
        <v>0</v>
      </c>
      <c r="AQ75" s="15">
        <v>59.8</v>
      </c>
      <c r="AR75" s="15">
        <v>87.629000000000005</v>
      </c>
      <c r="AS75" s="17">
        <v>88.320999999999998</v>
      </c>
      <c r="AT75" s="11">
        <f t="shared" si="14"/>
        <v>235.75</v>
      </c>
      <c r="AU75" s="11">
        <f t="shared" si="15"/>
        <v>-76.009999999999991</v>
      </c>
      <c r="AV75" s="12">
        <f t="shared" si="16"/>
        <v>130019.78088000003</v>
      </c>
      <c r="AW75" s="12">
        <f t="shared" si="17"/>
        <v>29.621985482878827</v>
      </c>
      <c r="AX75" s="13">
        <f t="shared" si="18"/>
        <v>1777.3191289727297</v>
      </c>
    </row>
    <row r="76" spans="1:50" x14ac:dyDescent="0.25">
      <c r="A76" s="6" t="s">
        <v>98</v>
      </c>
      <c r="B76" s="15">
        <v>5117</v>
      </c>
      <c r="C76" s="15"/>
      <c r="D76" s="16">
        <v>49.07</v>
      </c>
      <c r="E76" s="17"/>
      <c r="F76" s="16">
        <v>49.07</v>
      </c>
      <c r="G76" s="17"/>
      <c r="H76" s="16">
        <v>49.07</v>
      </c>
      <c r="I76" s="17"/>
      <c r="J76" s="16">
        <v>49.07</v>
      </c>
      <c r="K76" s="17"/>
      <c r="L76" s="16">
        <v>49.07</v>
      </c>
      <c r="M76" s="17"/>
      <c r="N76" s="16">
        <v>49.07</v>
      </c>
      <c r="O76" s="15"/>
      <c r="P76" s="10">
        <f t="shared" si="11"/>
        <v>294.42</v>
      </c>
      <c r="Q76" s="15">
        <f t="shared" si="19"/>
        <v>2544.7199999999998</v>
      </c>
      <c r="R76" s="15">
        <v>112.60706320000001</v>
      </c>
      <c r="S76" s="15">
        <v>129.43421720000001</v>
      </c>
      <c r="T76" s="15">
        <v>104.3670268</v>
      </c>
      <c r="U76" s="15">
        <v>64.431419200000008</v>
      </c>
      <c r="V76" s="15">
        <v>23.725272</v>
      </c>
      <c r="W76" s="15">
        <v>0</v>
      </c>
      <c r="X76" s="10">
        <f t="shared" si="12"/>
        <v>434.56499840000004</v>
      </c>
      <c r="Y76" s="10">
        <f t="shared" si="20"/>
        <v>140.14499840000002</v>
      </c>
      <c r="Z76" s="15">
        <v>49.07</v>
      </c>
      <c r="AA76" s="15"/>
      <c r="AB76" s="15">
        <v>49.07</v>
      </c>
      <c r="AC76" s="15"/>
      <c r="AD76" s="15">
        <v>49.07</v>
      </c>
      <c r="AE76" s="15"/>
      <c r="AF76" s="15">
        <v>49.07</v>
      </c>
      <c r="AG76" s="15"/>
      <c r="AH76" s="15">
        <v>49.07</v>
      </c>
      <c r="AI76" s="15"/>
      <c r="AJ76" s="15">
        <v>49.07</v>
      </c>
      <c r="AK76" s="15"/>
      <c r="AL76" s="11">
        <f t="shared" si="13"/>
        <v>294.42</v>
      </c>
      <c r="AM76" s="15">
        <f t="shared" si="21"/>
        <v>2695.0080000000003</v>
      </c>
      <c r="AN76" s="15">
        <v>0</v>
      </c>
      <c r="AO76" s="15">
        <v>0</v>
      </c>
      <c r="AP76" s="15">
        <v>0</v>
      </c>
      <c r="AQ76" s="15">
        <v>42.051932800000003</v>
      </c>
      <c r="AR76" s="15">
        <v>58.269036000000007</v>
      </c>
      <c r="AS76" s="17">
        <v>82.502844800000005</v>
      </c>
      <c r="AT76" s="11">
        <f t="shared" si="14"/>
        <v>182.82381359999999</v>
      </c>
      <c r="AU76" s="11">
        <f t="shared" si="15"/>
        <v>-111.59618640000002</v>
      </c>
      <c r="AV76" s="12">
        <f t="shared" si="16"/>
        <v>55877.165210956766</v>
      </c>
      <c r="AW76" s="12">
        <f t="shared" si="17"/>
        <v>10.919907213397844</v>
      </c>
      <c r="AX76" s="13">
        <f t="shared" si="18"/>
        <v>655.19443280387065</v>
      </c>
    </row>
    <row r="77" spans="1:50" x14ac:dyDescent="0.25">
      <c r="A77" s="6" t="s">
        <v>99</v>
      </c>
      <c r="B77" s="15">
        <v>4492.3</v>
      </c>
      <c r="C77" s="15"/>
      <c r="D77" s="16">
        <v>53.05</v>
      </c>
      <c r="E77" s="17"/>
      <c r="F77" s="16">
        <v>53.05</v>
      </c>
      <c r="G77" s="17"/>
      <c r="H77" s="16">
        <v>53.05</v>
      </c>
      <c r="I77" s="17"/>
      <c r="J77" s="16">
        <v>53.05</v>
      </c>
      <c r="K77" s="17"/>
      <c r="L77" s="16">
        <v>53.05</v>
      </c>
      <c r="M77" s="17"/>
      <c r="N77" s="16">
        <v>53.05</v>
      </c>
      <c r="O77" s="15"/>
      <c r="P77" s="10">
        <f t="shared" si="11"/>
        <v>318.3</v>
      </c>
      <c r="Q77" s="15">
        <f t="shared" si="19"/>
        <v>2544.7199999999998</v>
      </c>
      <c r="R77" s="15">
        <v>129.91973388600002</v>
      </c>
      <c r="S77" s="15">
        <v>133.034721889</v>
      </c>
      <c r="T77" s="15">
        <v>130.89678062500002</v>
      </c>
      <c r="U77" s="15">
        <v>68.762862640000009</v>
      </c>
      <c r="V77" s="15">
        <v>20.738788396000004</v>
      </c>
      <c r="W77" s="15">
        <v>0</v>
      </c>
      <c r="X77" s="10">
        <f t="shared" si="12"/>
        <v>483.35288743600006</v>
      </c>
      <c r="Y77" s="10">
        <f t="shared" si="20"/>
        <v>165.05288743600005</v>
      </c>
      <c r="Z77" s="15">
        <v>53.05</v>
      </c>
      <c r="AA77" s="15"/>
      <c r="AB77" s="15">
        <v>53.05</v>
      </c>
      <c r="AC77" s="15"/>
      <c r="AD77" s="15">
        <v>53.05</v>
      </c>
      <c r="AE77" s="15"/>
      <c r="AF77" s="15">
        <v>53.05</v>
      </c>
      <c r="AG77" s="15"/>
      <c r="AH77" s="15">
        <v>53.05</v>
      </c>
      <c r="AI77" s="15"/>
      <c r="AJ77" s="15">
        <v>53.05</v>
      </c>
      <c r="AK77" s="15"/>
      <c r="AL77" s="11">
        <f t="shared" si="13"/>
        <v>318.3</v>
      </c>
      <c r="AM77" s="15">
        <f t="shared" si="21"/>
        <v>2695.0080000000003</v>
      </c>
      <c r="AN77" s="15">
        <v>0</v>
      </c>
      <c r="AO77" s="15">
        <v>0</v>
      </c>
      <c r="AP77" s="15">
        <v>0</v>
      </c>
      <c r="AQ77" s="15">
        <v>64.540049576000001</v>
      </c>
      <c r="AR77" s="15">
        <v>88.483854530000016</v>
      </c>
      <c r="AS77" s="17">
        <v>99.228525652000002</v>
      </c>
      <c r="AT77" s="11">
        <f t="shared" si="14"/>
        <v>252.25242975800003</v>
      </c>
      <c r="AU77" s="11">
        <f t="shared" si="15"/>
        <v>-66.047570241999978</v>
      </c>
      <c r="AV77" s="12">
        <f t="shared" si="16"/>
        <v>242014.65353338612</v>
      </c>
      <c r="AW77" s="12">
        <f t="shared" si="17"/>
        <v>53.873217179036601</v>
      </c>
      <c r="AX77" s="13">
        <f t="shared" si="18"/>
        <v>3232.3930307421961</v>
      </c>
    </row>
    <row r="78" spans="1:50" x14ac:dyDescent="0.25">
      <c r="A78" s="6" t="s">
        <v>100</v>
      </c>
      <c r="B78" s="15">
        <v>4449.5</v>
      </c>
      <c r="C78" s="15"/>
      <c r="D78" s="16">
        <v>47.65</v>
      </c>
      <c r="E78" s="17"/>
      <c r="F78" s="16">
        <v>47.65</v>
      </c>
      <c r="G78" s="17"/>
      <c r="H78" s="16">
        <v>47.65</v>
      </c>
      <c r="I78" s="17"/>
      <c r="J78" s="16">
        <v>47.65</v>
      </c>
      <c r="K78" s="17"/>
      <c r="L78" s="16">
        <v>47.65</v>
      </c>
      <c r="M78" s="17"/>
      <c r="N78" s="16">
        <v>47.65</v>
      </c>
      <c r="O78" s="15"/>
      <c r="P78" s="10">
        <f t="shared" si="11"/>
        <v>285.89999999999998</v>
      </c>
      <c r="Q78" s="15">
        <f t="shared" si="19"/>
        <v>2544.7199999999998</v>
      </c>
      <c r="R78" s="15">
        <v>91.236245119522991</v>
      </c>
      <c r="S78" s="15">
        <v>128.07909935800001</v>
      </c>
      <c r="T78" s="15">
        <v>95.845983688000004</v>
      </c>
      <c r="U78" s="15">
        <v>53.846497802999998</v>
      </c>
      <c r="V78" s="15">
        <v>19.454500295999999</v>
      </c>
      <c r="W78" s="15">
        <v>0</v>
      </c>
      <c r="X78" s="10">
        <f t="shared" si="12"/>
        <v>388.46232626452297</v>
      </c>
      <c r="Y78" s="10">
        <f t="shared" si="20"/>
        <v>102.56232626452299</v>
      </c>
      <c r="Z78" s="15">
        <v>47.65</v>
      </c>
      <c r="AA78" s="15"/>
      <c r="AB78" s="15">
        <v>47.65</v>
      </c>
      <c r="AC78" s="15"/>
      <c r="AD78" s="15">
        <v>47.65</v>
      </c>
      <c r="AE78" s="15"/>
      <c r="AF78" s="15">
        <v>47.65</v>
      </c>
      <c r="AG78" s="15"/>
      <c r="AH78" s="15">
        <v>47.65</v>
      </c>
      <c r="AI78" s="15"/>
      <c r="AJ78" s="15">
        <v>47.65</v>
      </c>
      <c r="AK78" s="15"/>
      <c r="AL78" s="11">
        <f t="shared" si="13"/>
        <v>285.89999999999998</v>
      </c>
      <c r="AM78" s="15">
        <f t="shared" si="21"/>
        <v>2695.0080000000003</v>
      </c>
      <c r="AN78" s="15">
        <v>0</v>
      </c>
      <c r="AO78" s="15">
        <v>0</v>
      </c>
      <c r="AP78" s="15">
        <v>0</v>
      </c>
      <c r="AQ78" s="15">
        <v>58.742874561000001</v>
      </c>
      <c r="AR78" s="15">
        <v>72.864308978999986</v>
      </c>
      <c r="AS78" s="17">
        <v>111.11918566</v>
      </c>
      <c r="AT78" s="11">
        <f t="shared" si="14"/>
        <v>242.72636919999999</v>
      </c>
      <c r="AU78" s="11">
        <f t="shared" si="15"/>
        <v>-43.173630799999984</v>
      </c>
      <c r="AV78" s="12">
        <f t="shared" si="16"/>
        <v>144639.12249681057</v>
      </c>
      <c r="AW78" s="12">
        <f t="shared" si="17"/>
        <v>32.506826047153737</v>
      </c>
      <c r="AX78" s="13">
        <f t="shared" si="18"/>
        <v>1950.4095628292243</v>
      </c>
    </row>
    <row r="79" spans="1:50" x14ac:dyDescent="0.25">
      <c r="A79" s="5" t="s">
        <v>101</v>
      </c>
      <c r="B79" s="15">
        <v>3238.8</v>
      </c>
      <c r="C79" s="15"/>
      <c r="D79" s="16">
        <v>35.74</v>
      </c>
      <c r="E79" s="17"/>
      <c r="F79" s="16">
        <v>35.74</v>
      </c>
      <c r="G79" s="17"/>
      <c r="H79" s="16">
        <v>35.74</v>
      </c>
      <c r="I79" s="17"/>
      <c r="J79" s="16">
        <v>35.74</v>
      </c>
      <c r="K79" s="17"/>
      <c r="L79" s="16">
        <v>35.74</v>
      </c>
      <c r="M79" s="17"/>
      <c r="N79" s="16">
        <v>35.74</v>
      </c>
      <c r="O79" s="15"/>
      <c r="P79" s="10">
        <f t="shared" si="11"/>
        <v>214.44000000000003</v>
      </c>
      <c r="Q79" s="15">
        <f t="shared" si="19"/>
        <v>2544.7199999999998</v>
      </c>
      <c r="R79" s="15">
        <v>105.386</v>
      </c>
      <c r="S79" s="15">
        <v>106.06900000000002</v>
      </c>
      <c r="T79" s="15">
        <v>79.554000000000002</v>
      </c>
      <c r="U79" s="15">
        <v>45.302</v>
      </c>
      <c r="V79" s="15">
        <v>17.344999999999999</v>
      </c>
      <c r="W79" s="15">
        <v>0</v>
      </c>
      <c r="X79" s="10">
        <f t="shared" si="12"/>
        <v>353.65600000000006</v>
      </c>
      <c r="Y79" s="10">
        <f t="shared" si="20"/>
        <v>139.21600000000004</v>
      </c>
      <c r="Z79" s="15">
        <v>35.74</v>
      </c>
      <c r="AA79" s="15"/>
      <c r="AB79" s="15">
        <v>35.74</v>
      </c>
      <c r="AC79" s="15"/>
      <c r="AD79" s="15">
        <v>35.74</v>
      </c>
      <c r="AE79" s="15"/>
      <c r="AF79" s="15">
        <v>35.74</v>
      </c>
      <c r="AG79" s="15"/>
      <c r="AH79" s="15">
        <v>35.74</v>
      </c>
      <c r="AI79" s="15"/>
      <c r="AJ79" s="15">
        <v>35.74</v>
      </c>
      <c r="AK79" s="15"/>
      <c r="AL79" s="11">
        <f t="shared" si="13"/>
        <v>214.44000000000003</v>
      </c>
      <c r="AM79" s="15">
        <f t="shared" si="21"/>
        <v>2695.0080000000003</v>
      </c>
      <c r="AN79" s="15">
        <v>0</v>
      </c>
      <c r="AO79" s="15">
        <v>0</v>
      </c>
      <c r="AP79" s="15">
        <v>0</v>
      </c>
      <c r="AQ79" s="15">
        <v>48.539000000000001</v>
      </c>
      <c r="AR79" s="15">
        <v>55.210999999999999</v>
      </c>
      <c r="AS79" s="17">
        <v>85.753</v>
      </c>
      <c r="AT79" s="11">
        <f t="shared" si="14"/>
        <v>189.50299999999999</v>
      </c>
      <c r="AU79" s="11">
        <f t="shared" si="15"/>
        <v>-24.93700000000004</v>
      </c>
      <c r="AV79" s="12">
        <f t="shared" si="16"/>
        <v>287060.32502399996</v>
      </c>
      <c r="AW79" s="12">
        <f t="shared" si="17"/>
        <v>88.631692300852151</v>
      </c>
      <c r="AX79" s="13">
        <f t="shared" si="18"/>
        <v>5317.9015380511291</v>
      </c>
    </row>
    <row r="80" spans="1:50" x14ac:dyDescent="0.25">
      <c r="A80" s="6" t="s">
        <v>102</v>
      </c>
      <c r="B80" s="15">
        <v>3029.5</v>
      </c>
      <c r="C80" s="15"/>
      <c r="D80" s="16">
        <v>29.88</v>
      </c>
      <c r="E80" s="17"/>
      <c r="F80" s="16">
        <v>29.88</v>
      </c>
      <c r="G80" s="17"/>
      <c r="H80" s="16">
        <v>29.88</v>
      </c>
      <c r="I80" s="17"/>
      <c r="J80" s="16">
        <v>29.88</v>
      </c>
      <c r="K80" s="17"/>
      <c r="L80" s="16">
        <v>29.88</v>
      </c>
      <c r="M80" s="17"/>
      <c r="N80" s="16">
        <v>29.88</v>
      </c>
      <c r="O80" s="15"/>
      <c r="P80" s="10">
        <f t="shared" si="11"/>
        <v>179.28</v>
      </c>
      <c r="Q80" s="15">
        <f t="shared" si="19"/>
        <v>2544.7199999999998</v>
      </c>
      <c r="R80" s="15">
        <v>59.757902478000005</v>
      </c>
      <c r="S80" s="15">
        <v>71.424727485999995</v>
      </c>
      <c r="T80" s="15">
        <v>48.066380549999998</v>
      </c>
      <c r="U80" s="15">
        <v>30.096901557999999</v>
      </c>
      <c r="V80" s="15">
        <v>10.107831933</v>
      </c>
      <c r="W80" s="15">
        <v>0</v>
      </c>
      <c r="X80" s="10">
        <f t="shared" si="12"/>
        <v>219.45374400499998</v>
      </c>
      <c r="Y80" s="10">
        <f t="shared" si="20"/>
        <v>40.173744004999975</v>
      </c>
      <c r="Z80" s="15">
        <v>29.88</v>
      </c>
      <c r="AA80" s="15"/>
      <c r="AB80" s="15">
        <v>29.88</v>
      </c>
      <c r="AC80" s="15"/>
      <c r="AD80" s="15">
        <v>29.88</v>
      </c>
      <c r="AE80" s="15"/>
      <c r="AF80" s="15">
        <v>29.88</v>
      </c>
      <c r="AG80" s="15"/>
      <c r="AH80" s="15">
        <v>29.88</v>
      </c>
      <c r="AI80" s="15"/>
      <c r="AJ80" s="15">
        <v>29.88</v>
      </c>
      <c r="AK80" s="15"/>
      <c r="AL80" s="11">
        <f t="shared" si="13"/>
        <v>179.28</v>
      </c>
      <c r="AM80" s="15">
        <f t="shared" si="21"/>
        <v>2695.0080000000003</v>
      </c>
      <c r="AN80" s="15">
        <v>0</v>
      </c>
      <c r="AO80" s="15">
        <v>0</v>
      </c>
      <c r="AP80" s="15">
        <v>0</v>
      </c>
      <c r="AQ80" s="15">
        <v>22.882313802999999</v>
      </c>
      <c r="AR80" s="15">
        <v>36.909546939999998</v>
      </c>
      <c r="AS80" s="17">
        <v>45.801055562999998</v>
      </c>
      <c r="AT80" s="11">
        <f t="shared" si="14"/>
        <v>105.59291630600001</v>
      </c>
      <c r="AU80" s="11">
        <f t="shared" si="15"/>
        <v>-73.687083693999995</v>
      </c>
      <c r="AV80" s="12">
        <f t="shared" si="16"/>
        <v>-96356.350207596028</v>
      </c>
      <c r="AW80" s="12">
        <f t="shared" si="17"/>
        <v>-31.80602416491039</v>
      </c>
      <c r="AX80" s="13">
        <f t="shared" si="18"/>
        <v>-1908.3614498946233</v>
      </c>
    </row>
    <row r="81" spans="1:50" x14ac:dyDescent="0.25">
      <c r="A81" s="5" t="s">
        <v>103</v>
      </c>
      <c r="B81" s="15">
        <v>4899.6400000000003</v>
      </c>
      <c r="C81" s="15"/>
      <c r="D81" s="16">
        <v>62.43</v>
      </c>
      <c r="E81" s="17"/>
      <c r="F81" s="16">
        <v>62.43</v>
      </c>
      <c r="G81" s="17"/>
      <c r="H81" s="16">
        <v>62.43</v>
      </c>
      <c r="I81" s="17"/>
      <c r="J81" s="16">
        <v>62.43</v>
      </c>
      <c r="K81" s="17"/>
      <c r="L81" s="16">
        <v>62.43</v>
      </c>
      <c r="M81" s="17"/>
      <c r="N81" s="16">
        <v>62.43</v>
      </c>
      <c r="O81" s="15"/>
      <c r="P81" s="10">
        <f t="shared" si="11"/>
        <v>374.58</v>
      </c>
      <c r="Q81" s="15">
        <f t="shared" si="19"/>
        <v>2544.7199999999998</v>
      </c>
      <c r="R81" s="15">
        <v>141.60300000000001</v>
      </c>
      <c r="S81" s="15">
        <v>165.191</v>
      </c>
      <c r="T81" s="15">
        <v>139.059</v>
      </c>
      <c r="U81" s="15">
        <v>80.691000000000003</v>
      </c>
      <c r="V81" s="15">
        <v>28.57</v>
      </c>
      <c r="W81" s="15">
        <v>0</v>
      </c>
      <c r="X81" s="10">
        <f t="shared" si="12"/>
        <v>555.11400000000003</v>
      </c>
      <c r="Y81" s="10">
        <f t="shared" si="20"/>
        <v>180.53400000000005</v>
      </c>
      <c r="Z81" s="15">
        <v>62.43</v>
      </c>
      <c r="AA81" s="15"/>
      <c r="AB81" s="15">
        <v>62.43</v>
      </c>
      <c r="AC81" s="15"/>
      <c r="AD81" s="15">
        <v>62.43</v>
      </c>
      <c r="AE81" s="15"/>
      <c r="AF81" s="15">
        <v>62.43</v>
      </c>
      <c r="AG81" s="15"/>
      <c r="AH81" s="15">
        <v>62.43</v>
      </c>
      <c r="AI81" s="15"/>
      <c r="AJ81" s="15">
        <v>62.43</v>
      </c>
      <c r="AK81" s="15"/>
      <c r="AL81" s="11">
        <f t="shared" si="13"/>
        <v>374.58</v>
      </c>
      <c r="AM81" s="15">
        <f t="shared" si="21"/>
        <v>2695.0080000000003</v>
      </c>
      <c r="AN81" s="15">
        <v>0</v>
      </c>
      <c r="AO81" s="15">
        <v>0</v>
      </c>
      <c r="AP81" s="15">
        <v>0</v>
      </c>
      <c r="AQ81" s="15">
        <v>70.501999999999995</v>
      </c>
      <c r="AR81" s="15">
        <v>87.153000000000006</v>
      </c>
      <c r="AS81" s="17">
        <v>147.809</v>
      </c>
      <c r="AT81" s="11">
        <f t="shared" si="14"/>
        <v>305.464</v>
      </c>
      <c r="AU81" s="11">
        <f t="shared" si="15"/>
        <v>-69.115999999999985</v>
      </c>
      <c r="AV81" s="12">
        <f t="shared" si="16"/>
        <v>273140.3075520001</v>
      </c>
      <c r="AW81" s="12">
        <f t="shared" si="17"/>
        <v>55.747015607677312</v>
      </c>
      <c r="AX81" s="13">
        <f t="shared" si="18"/>
        <v>3344.8209364606387</v>
      </c>
    </row>
    <row r="82" spans="1:50" x14ac:dyDescent="0.25">
      <c r="A82" s="5" t="s">
        <v>104</v>
      </c>
      <c r="B82" s="15">
        <v>4287.76</v>
      </c>
      <c r="C82" s="15"/>
      <c r="D82" s="16">
        <v>54.62</v>
      </c>
      <c r="E82" s="17"/>
      <c r="F82" s="16">
        <v>54.62</v>
      </c>
      <c r="G82" s="17"/>
      <c r="H82" s="16">
        <v>54.62</v>
      </c>
      <c r="I82" s="17"/>
      <c r="J82" s="16">
        <v>54.62</v>
      </c>
      <c r="K82" s="17"/>
      <c r="L82" s="16">
        <v>54.62</v>
      </c>
      <c r="M82" s="17"/>
      <c r="N82" s="16">
        <v>54.62</v>
      </c>
      <c r="O82" s="15"/>
      <c r="P82" s="10">
        <f t="shared" si="11"/>
        <v>327.71999999999997</v>
      </c>
      <c r="Q82" s="15">
        <f t="shared" si="19"/>
        <v>2544.7199999999998</v>
      </c>
      <c r="R82" s="15">
        <v>144.55000000000001</v>
      </c>
      <c r="S82" s="15">
        <v>139.34399999999999</v>
      </c>
      <c r="T82" s="15">
        <v>105.935</v>
      </c>
      <c r="U82" s="15">
        <v>61.689000000000007</v>
      </c>
      <c r="V82" s="15">
        <v>19.559999999999999</v>
      </c>
      <c r="W82" s="15">
        <v>0</v>
      </c>
      <c r="X82" s="10">
        <f t="shared" si="12"/>
        <v>471.07800000000003</v>
      </c>
      <c r="Y82" s="10">
        <f t="shared" si="20"/>
        <v>143.35800000000006</v>
      </c>
      <c r="Z82" s="15">
        <v>54.62</v>
      </c>
      <c r="AA82" s="15"/>
      <c r="AB82" s="15">
        <v>54.62</v>
      </c>
      <c r="AC82" s="15"/>
      <c r="AD82" s="15">
        <v>54.62</v>
      </c>
      <c r="AE82" s="15"/>
      <c r="AF82" s="15">
        <v>54.62</v>
      </c>
      <c r="AG82" s="15"/>
      <c r="AH82" s="15">
        <v>54.62</v>
      </c>
      <c r="AI82" s="15"/>
      <c r="AJ82" s="15">
        <v>54.62</v>
      </c>
      <c r="AK82" s="15"/>
      <c r="AL82" s="11">
        <f t="shared" si="13"/>
        <v>327.71999999999997</v>
      </c>
      <c r="AM82" s="15">
        <f t="shared" si="21"/>
        <v>2695.0080000000003</v>
      </c>
      <c r="AN82" s="15">
        <v>0</v>
      </c>
      <c r="AO82" s="15">
        <v>0</v>
      </c>
      <c r="AP82" s="15">
        <v>0</v>
      </c>
      <c r="AQ82" s="15">
        <v>63.273999999999994</v>
      </c>
      <c r="AR82" s="15">
        <v>79.343000000000004</v>
      </c>
      <c r="AS82" s="17">
        <v>133.947</v>
      </c>
      <c r="AT82" s="11">
        <f t="shared" si="14"/>
        <v>276.56399999999996</v>
      </c>
      <c r="AU82" s="11">
        <f t="shared" si="15"/>
        <v>-51.156000000000006</v>
      </c>
      <c r="AV82" s="12">
        <f t="shared" si="16"/>
        <v>226940.1405120001</v>
      </c>
      <c r="AW82" s="12">
        <f t="shared" si="17"/>
        <v>52.92743542362448</v>
      </c>
      <c r="AX82" s="13">
        <f t="shared" si="18"/>
        <v>3175.6461254174687</v>
      </c>
    </row>
    <row r="83" spans="1:50" x14ac:dyDescent="0.25">
      <c r="A83" s="5" t="s">
        <v>105</v>
      </c>
      <c r="B83" s="15">
        <v>2147.6999999999998</v>
      </c>
      <c r="C83" s="15"/>
      <c r="D83" s="16">
        <v>25.72</v>
      </c>
      <c r="E83" s="17"/>
      <c r="F83" s="16">
        <v>25.72</v>
      </c>
      <c r="G83" s="17"/>
      <c r="H83" s="16">
        <v>25.72</v>
      </c>
      <c r="I83" s="17"/>
      <c r="J83" s="16">
        <v>25.72</v>
      </c>
      <c r="K83" s="17"/>
      <c r="L83" s="16">
        <v>25.72</v>
      </c>
      <c r="M83" s="17"/>
      <c r="N83" s="16">
        <v>25.72</v>
      </c>
      <c r="O83" s="15"/>
      <c r="P83" s="10">
        <f t="shared" si="11"/>
        <v>154.32</v>
      </c>
      <c r="Q83" s="15">
        <f t="shared" si="19"/>
        <v>2544.7199999999998</v>
      </c>
      <c r="R83" s="15">
        <v>64.4896203208</v>
      </c>
      <c r="S83" s="15">
        <v>68.743890290999985</v>
      </c>
      <c r="T83" s="15">
        <v>52.817525661199994</v>
      </c>
      <c r="U83" s="15">
        <v>32.701276895399999</v>
      </c>
      <c r="V83" s="15">
        <v>11.8421885798</v>
      </c>
      <c r="W83" s="15">
        <v>0</v>
      </c>
      <c r="X83" s="10">
        <f t="shared" si="12"/>
        <v>230.5945017482</v>
      </c>
      <c r="Y83" s="10">
        <f t="shared" si="20"/>
        <v>76.274501748200009</v>
      </c>
      <c r="Z83" s="15">
        <v>25.72</v>
      </c>
      <c r="AA83" s="15"/>
      <c r="AB83" s="15">
        <v>25.72</v>
      </c>
      <c r="AC83" s="15"/>
      <c r="AD83" s="15">
        <v>25.72</v>
      </c>
      <c r="AE83" s="15"/>
      <c r="AF83" s="15">
        <v>25.72</v>
      </c>
      <c r="AG83" s="15"/>
      <c r="AH83" s="15">
        <v>25.72</v>
      </c>
      <c r="AI83" s="15"/>
      <c r="AJ83" s="15">
        <v>25.72</v>
      </c>
      <c r="AK83" s="15"/>
      <c r="AL83" s="11">
        <f t="shared" si="13"/>
        <v>154.32</v>
      </c>
      <c r="AM83" s="15">
        <f t="shared" si="21"/>
        <v>2695.0080000000003</v>
      </c>
      <c r="AN83" s="15">
        <v>0</v>
      </c>
      <c r="AO83" s="15">
        <v>0</v>
      </c>
      <c r="AP83" s="15">
        <v>0</v>
      </c>
      <c r="AQ83" s="15">
        <v>37.932866169799993</v>
      </c>
      <c r="AR83" s="15">
        <v>43.789094134199999</v>
      </c>
      <c r="AS83" s="17">
        <v>59.665487668799997</v>
      </c>
      <c r="AT83" s="11">
        <f t="shared" si="14"/>
        <v>141.38744797279998</v>
      </c>
      <c r="AU83" s="11">
        <f t="shared" si="15"/>
        <v>-12.932552027200018</v>
      </c>
      <c r="AV83" s="12">
        <f t="shared" si="16"/>
        <v>159243.91891495924</v>
      </c>
      <c r="AW83" s="12">
        <f t="shared" si="17"/>
        <v>74.146258283260821</v>
      </c>
      <c r="AX83" s="13">
        <f t="shared" si="18"/>
        <v>4448.7754969956495</v>
      </c>
    </row>
    <row r="84" spans="1:50" x14ac:dyDescent="0.25">
      <c r="A84" s="5" t="s">
        <v>106</v>
      </c>
      <c r="B84" s="15">
        <v>2171.1999999999998</v>
      </c>
      <c r="C84" s="15"/>
      <c r="D84" s="16">
        <v>26.94</v>
      </c>
      <c r="E84" s="17"/>
      <c r="F84" s="16">
        <v>26.94</v>
      </c>
      <c r="G84" s="17"/>
      <c r="H84" s="16">
        <v>26.94</v>
      </c>
      <c r="I84" s="17"/>
      <c r="J84" s="16">
        <v>26.94</v>
      </c>
      <c r="K84" s="17"/>
      <c r="L84" s="16">
        <v>26.94</v>
      </c>
      <c r="M84" s="17"/>
      <c r="N84" s="16">
        <v>26.94</v>
      </c>
      <c r="O84" s="15"/>
      <c r="P84" s="10">
        <f t="shared" si="11"/>
        <v>161.64000000000001</v>
      </c>
      <c r="Q84" s="15">
        <f t="shared" si="19"/>
        <v>2544.7199999999998</v>
      </c>
      <c r="R84" s="15">
        <v>71.948999999999998</v>
      </c>
      <c r="S84" s="15">
        <v>75.051000000000002</v>
      </c>
      <c r="T84" s="15">
        <v>55.854000000000006</v>
      </c>
      <c r="U84" s="15">
        <v>33.636000000000003</v>
      </c>
      <c r="V84" s="15">
        <v>11.691000000000001</v>
      </c>
      <c r="W84" s="15">
        <v>0</v>
      </c>
      <c r="X84" s="10">
        <f t="shared" si="12"/>
        <v>248.18100000000001</v>
      </c>
      <c r="Y84" s="10">
        <f t="shared" si="20"/>
        <v>86.540999999999997</v>
      </c>
      <c r="Z84" s="15">
        <v>26.94</v>
      </c>
      <c r="AA84" s="15"/>
      <c r="AB84" s="15">
        <v>26.94</v>
      </c>
      <c r="AC84" s="15"/>
      <c r="AD84" s="15">
        <v>26.94</v>
      </c>
      <c r="AE84" s="15"/>
      <c r="AF84" s="15">
        <v>26.94</v>
      </c>
      <c r="AG84" s="15"/>
      <c r="AH84" s="15">
        <v>26.94</v>
      </c>
      <c r="AI84" s="15"/>
      <c r="AJ84" s="15">
        <v>26.94</v>
      </c>
      <c r="AK84" s="15"/>
      <c r="AL84" s="11">
        <f t="shared" si="13"/>
        <v>161.64000000000001</v>
      </c>
      <c r="AM84" s="15">
        <f t="shared" si="21"/>
        <v>2695.0080000000003</v>
      </c>
      <c r="AN84" s="15">
        <v>0</v>
      </c>
      <c r="AO84" s="15">
        <v>0</v>
      </c>
      <c r="AP84" s="15">
        <v>0</v>
      </c>
      <c r="AQ84" s="15">
        <v>26</v>
      </c>
      <c r="AR84" s="15">
        <v>38.71</v>
      </c>
      <c r="AS84" s="17">
        <v>63.954999999999998</v>
      </c>
      <c r="AT84" s="11">
        <f t="shared" si="14"/>
        <v>128.66500000000002</v>
      </c>
      <c r="AU84" s="11">
        <f t="shared" si="15"/>
        <v>-32.974999999999994</v>
      </c>
      <c r="AV84" s="12">
        <f t="shared" si="16"/>
        <v>131354.72472</v>
      </c>
      <c r="AW84" s="12">
        <f t="shared" si="17"/>
        <v>60.498675718496685</v>
      </c>
      <c r="AX84" s="13">
        <f t="shared" si="18"/>
        <v>3629.9205431098012</v>
      </c>
    </row>
    <row r="85" spans="1:50" x14ac:dyDescent="0.25">
      <c r="A85" s="6" t="s">
        <v>107</v>
      </c>
      <c r="B85" s="15">
        <v>1945</v>
      </c>
      <c r="C85" s="15"/>
      <c r="D85" s="16">
        <v>27.37</v>
      </c>
      <c r="E85" s="17"/>
      <c r="F85" s="16">
        <v>27.37</v>
      </c>
      <c r="G85" s="17"/>
      <c r="H85" s="16">
        <v>27.37</v>
      </c>
      <c r="I85" s="17"/>
      <c r="J85" s="16">
        <v>27.37</v>
      </c>
      <c r="K85" s="17"/>
      <c r="L85" s="16">
        <v>27.37</v>
      </c>
      <c r="M85" s="17"/>
      <c r="N85" s="16">
        <v>27.37</v>
      </c>
      <c r="O85" s="15"/>
      <c r="P85" s="10">
        <f t="shared" si="11"/>
        <v>164.22</v>
      </c>
      <c r="Q85" s="15">
        <f t="shared" si="19"/>
        <v>2544.7199999999998</v>
      </c>
      <c r="R85" s="15">
        <v>68.784999999999997</v>
      </c>
      <c r="S85" s="15">
        <v>72.281000000000006</v>
      </c>
      <c r="T85" s="15">
        <v>54.765000000000001</v>
      </c>
      <c r="U85" s="15">
        <v>31.207999999999998</v>
      </c>
      <c r="V85" s="15">
        <v>10.624000000000001</v>
      </c>
      <c r="W85" s="15">
        <v>0</v>
      </c>
      <c r="X85" s="10">
        <f t="shared" si="12"/>
        <v>237.66300000000001</v>
      </c>
      <c r="Y85" s="10">
        <f t="shared" si="20"/>
        <v>73.443000000000012</v>
      </c>
      <c r="Z85" s="15">
        <v>27.37</v>
      </c>
      <c r="AA85" s="15"/>
      <c r="AB85" s="15">
        <v>27.37</v>
      </c>
      <c r="AC85" s="15"/>
      <c r="AD85" s="15">
        <v>27.37</v>
      </c>
      <c r="AE85" s="15"/>
      <c r="AF85" s="15">
        <v>27.37</v>
      </c>
      <c r="AG85" s="15"/>
      <c r="AH85" s="15">
        <v>27.37</v>
      </c>
      <c r="AI85" s="15"/>
      <c r="AJ85" s="15">
        <v>27.37</v>
      </c>
      <c r="AK85" s="15"/>
      <c r="AL85" s="11">
        <f t="shared" si="13"/>
        <v>164.22</v>
      </c>
      <c r="AM85" s="15">
        <f t="shared" si="21"/>
        <v>2695.0080000000003</v>
      </c>
      <c r="AN85" s="15">
        <v>0</v>
      </c>
      <c r="AO85" s="15">
        <v>0</v>
      </c>
      <c r="AP85" s="15">
        <v>0</v>
      </c>
      <c r="AQ85" s="15">
        <v>33.082999999999998</v>
      </c>
      <c r="AR85" s="15">
        <v>40.634999999999998</v>
      </c>
      <c r="AS85" s="17">
        <v>57.996000000000002</v>
      </c>
      <c r="AT85" s="11">
        <f t="shared" si="14"/>
        <v>131.714</v>
      </c>
      <c r="AU85" s="11">
        <f t="shared" si="15"/>
        <v>-32.506</v>
      </c>
      <c r="AV85" s="12">
        <f t="shared" si="16"/>
        <v>99287.94091200002</v>
      </c>
      <c r="AW85" s="12">
        <f t="shared" si="17"/>
        <v>51.047784530591272</v>
      </c>
      <c r="AX85" s="13">
        <f t="shared" si="18"/>
        <v>3062.8670718354765</v>
      </c>
    </row>
    <row r="86" spans="1:50" x14ac:dyDescent="0.25">
      <c r="A86" s="6" t="s">
        <v>108</v>
      </c>
      <c r="B86" s="15">
        <v>3337.8</v>
      </c>
      <c r="C86" s="15"/>
      <c r="D86" s="16">
        <v>46.8</v>
      </c>
      <c r="E86" s="17"/>
      <c r="F86" s="16">
        <v>46.8</v>
      </c>
      <c r="G86" s="17"/>
      <c r="H86" s="16">
        <v>46.8</v>
      </c>
      <c r="I86" s="17"/>
      <c r="J86" s="16">
        <v>46.8</v>
      </c>
      <c r="K86" s="17"/>
      <c r="L86" s="16">
        <v>46.8</v>
      </c>
      <c r="M86" s="17"/>
      <c r="N86" s="16">
        <v>46.8</v>
      </c>
      <c r="O86" s="15"/>
      <c r="P86" s="10">
        <f t="shared" si="11"/>
        <v>280.8</v>
      </c>
      <c r="Q86" s="15">
        <f t="shared" si="19"/>
        <v>2544.7199999999998</v>
      </c>
      <c r="R86" s="15">
        <v>120.83799999999999</v>
      </c>
      <c r="S86" s="15">
        <v>120.97199999999999</v>
      </c>
      <c r="T86" s="15">
        <v>119.346</v>
      </c>
      <c r="U86" s="15">
        <v>73.584000000000003</v>
      </c>
      <c r="V86" s="15">
        <v>31.145</v>
      </c>
      <c r="W86" s="15">
        <v>0</v>
      </c>
      <c r="X86" s="10">
        <f t="shared" si="12"/>
        <v>465.88499999999999</v>
      </c>
      <c r="Y86" s="10">
        <f t="shared" si="20"/>
        <v>185.08499999999998</v>
      </c>
      <c r="Z86" s="15">
        <v>46.8</v>
      </c>
      <c r="AA86" s="15"/>
      <c r="AB86" s="15">
        <v>46.8</v>
      </c>
      <c r="AC86" s="15"/>
      <c r="AD86" s="15">
        <v>46.8</v>
      </c>
      <c r="AE86" s="15"/>
      <c r="AF86" s="15">
        <v>46.8</v>
      </c>
      <c r="AG86" s="15"/>
      <c r="AH86" s="15">
        <v>46.8</v>
      </c>
      <c r="AI86" s="15"/>
      <c r="AJ86" s="15">
        <v>46.8</v>
      </c>
      <c r="AK86" s="15"/>
      <c r="AL86" s="11">
        <f t="shared" si="13"/>
        <v>280.8</v>
      </c>
      <c r="AM86" s="15">
        <f t="shared" si="21"/>
        <v>2695.0080000000003</v>
      </c>
      <c r="AN86" s="15">
        <v>0</v>
      </c>
      <c r="AO86" s="15">
        <v>0</v>
      </c>
      <c r="AP86" s="15">
        <v>0</v>
      </c>
      <c r="AQ86" s="15">
        <v>46.012999999999998</v>
      </c>
      <c r="AR86" s="15">
        <v>71.918000000000006</v>
      </c>
      <c r="AS86" s="17">
        <v>137.756</v>
      </c>
      <c r="AT86" s="11">
        <f t="shared" si="14"/>
        <v>255.68700000000001</v>
      </c>
      <c r="AU86" s="11">
        <f t="shared" si="15"/>
        <v>-25.113</v>
      </c>
      <c r="AV86" s="12">
        <f t="shared" si="16"/>
        <v>403309.76529599988</v>
      </c>
      <c r="AW86" s="12">
        <f t="shared" si="17"/>
        <v>120.83101602732334</v>
      </c>
      <c r="AX86" s="13">
        <f t="shared" si="18"/>
        <v>7249.8609616394006</v>
      </c>
    </row>
    <row r="87" spans="1:50" x14ac:dyDescent="0.25">
      <c r="A87" s="6" t="s">
        <v>109</v>
      </c>
      <c r="B87" s="15">
        <v>3141.7</v>
      </c>
      <c r="C87" s="15"/>
      <c r="D87" s="16">
        <v>40.46</v>
      </c>
      <c r="E87" s="17"/>
      <c r="F87" s="16">
        <v>40.46</v>
      </c>
      <c r="G87" s="17"/>
      <c r="H87" s="16">
        <v>40.46</v>
      </c>
      <c r="I87" s="17"/>
      <c r="J87" s="16">
        <v>40.46</v>
      </c>
      <c r="K87" s="17"/>
      <c r="L87" s="16">
        <v>40.46</v>
      </c>
      <c r="M87" s="17"/>
      <c r="N87" s="16">
        <v>40.46</v>
      </c>
      <c r="O87" s="15"/>
      <c r="P87" s="10">
        <f t="shared" si="11"/>
        <v>242.76000000000002</v>
      </c>
      <c r="Q87" s="15">
        <f t="shared" si="19"/>
        <v>2544.7199999999998</v>
      </c>
      <c r="R87" s="15">
        <v>97.718000000000004</v>
      </c>
      <c r="S87" s="15">
        <v>107.89800000000001</v>
      </c>
      <c r="T87" s="15">
        <v>87.323999999999998</v>
      </c>
      <c r="U87" s="15">
        <v>57.274000000000001</v>
      </c>
      <c r="V87" s="15">
        <v>18.829999999999998</v>
      </c>
      <c r="W87" s="15">
        <v>0</v>
      </c>
      <c r="X87" s="10">
        <f t="shared" si="12"/>
        <v>369.04399999999998</v>
      </c>
      <c r="Y87" s="10">
        <f t="shared" si="20"/>
        <v>126.28399999999996</v>
      </c>
      <c r="Z87" s="15">
        <v>40.46</v>
      </c>
      <c r="AA87" s="15"/>
      <c r="AB87" s="15">
        <v>40.46</v>
      </c>
      <c r="AC87" s="15"/>
      <c r="AD87" s="15">
        <v>40.46</v>
      </c>
      <c r="AE87" s="15"/>
      <c r="AF87" s="15">
        <v>40.46</v>
      </c>
      <c r="AG87" s="15"/>
      <c r="AH87" s="15">
        <v>40.46</v>
      </c>
      <c r="AI87" s="15"/>
      <c r="AJ87" s="15">
        <v>40.46</v>
      </c>
      <c r="AK87" s="15"/>
      <c r="AL87" s="11">
        <f t="shared" si="13"/>
        <v>242.76000000000002</v>
      </c>
      <c r="AM87" s="15">
        <f t="shared" si="21"/>
        <v>2695.0080000000003</v>
      </c>
      <c r="AN87" s="15">
        <v>0</v>
      </c>
      <c r="AO87" s="15">
        <v>0</v>
      </c>
      <c r="AP87" s="15">
        <v>0</v>
      </c>
      <c r="AQ87" s="15">
        <v>48.417999999999999</v>
      </c>
      <c r="AR87" s="15">
        <v>61.515000000000001</v>
      </c>
      <c r="AS87" s="17">
        <v>102.43899999999999</v>
      </c>
      <c r="AT87" s="11">
        <f t="shared" si="14"/>
        <v>212.37199999999999</v>
      </c>
      <c r="AU87" s="11">
        <f t="shared" si="15"/>
        <v>-30.388000000000034</v>
      </c>
      <c r="AV87" s="12">
        <f t="shared" si="16"/>
        <v>239461.51737599977</v>
      </c>
      <c r="AW87" s="12">
        <f t="shared" si="17"/>
        <v>76.220363935448887</v>
      </c>
      <c r="AX87" s="13">
        <f t="shared" si="18"/>
        <v>4573.2218361269333</v>
      </c>
    </row>
    <row r="88" spans="1:50" x14ac:dyDescent="0.25">
      <c r="A88" s="6" t="s">
        <v>110</v>
      </c>
      <c r="B88" s="15">
        <v>3538</v>
      </c>
      <c r="C88" s="15"/>
      <c r="D88" s="16">
        <v>44.45</v>
      </c>
      <c r="E88" s="17"/>
      <c r="F88" s="16">
        <v>44.45</v>
      </c>
      <c r="G88" s="17"/>
      <c r="H88" s="16">
        <v>44.45</v>
      </c>
      <c r="I88" s="17"/>
      <c r="J88" s="16">
        <v>44.45</v>
      </c>
      <c r="K88" s="17"/>
      <c r="L88" s="16">
        <v>44.45</v>
      </c>
      <c r="M88" s="17"/>
      <c r="N88" s="16">
        <v>44.45</v>
      </c>
      <c r="O88" s="15"/>
      <c r="P88" s="10">
        <f t="shared" si="11"/>
        <v>266.7</v>
      </c>
      <c r="Q88" s="15">
        <f t="shared" si="19"/>
        <v>2544.7199999999998</v>
      </c>
      <c r="R88" s="15">
        <v>103.91699999999999</v>
      </c>
      <c r="S88" s="15">
        <v>128</v>
      </c>
      <c r="T88" s="15">
        <v>80</v>
      </c>
      <c r="U88" s="15">
        <v>48.417999999999999</v>
      </c>
      <c r="V88" s="15">
        <v>19.937000000000001</v>
      </c>
      <c r="W88" s="15">
        <v>0</v>
      </c>
      <c r="X88" s="10">
        <f t="shared" si="12"/>
        <v>380.27199999999999</v>
      </c>
      <c r="Y88" s="10">
        <f t="shared" si="20"/>
        <v>113.572</v>
      </c>
      <c r="Z88" s="15">
        <v>44.45</v>
      </c>
      <c r="AA88" s="15"/>
      <c r="AB88" s="15">
        <v>44.45</v>
      </c>
      <c r="AC88" s="15"/>
      <c r="AD88" s="15">
        <v>44.45</v>
      </c>
      <c r="AE88" s="15"/>
      <c r="AF88" s="15">
        <v>44.45</v>
      </c>
      <c r="AG88" s="15"/>
      <c r="AH88" s="15">
        <v>44.45</v>
      </c>
      <c r="AI88" s="15"/>
      <c r="AJ88" s="15">
        <v>44.45</v>
      </c>
      <c r="AK88" s="15"/>
      <c r="AL88" s="11">
        <f t="shared" si="13"/>
        <v>266.7</v>
      </c>
      <c r="AM88" s="15">
        <f t="shared" si="21"/>
        <v>2695.0080000000003</v>
      </c>
      <c r="AN88" s="15">
        <v>0</v>
      </c>
      <c r="AO88" s="15">
        <v>0</v>
      </c>
      <c r="AP88" s="15">
        <v>0</v>
      </c>
      <c r="AQ88" s="15">
        <v>51.243000000000002</v>
      </c>
      <c r="AR88" s="15">
        <v>64</v>
      </c>
      <c r="AS88" s="17">
        <v>64</v>
      </c>
      <c r="AT88" s="11">
        <f t="shared" si="14"/>
        <v>179.24299999999999</v>
      </c>
      <c r="AU88" s="11">
        <f t="shared" si="15"/>
        <v>-87.456999999999994</v>
      </c>
      <c r="AV88" s="12">
        <f t="shared" si="16"/>
        <v>53311.625184000004</v>
      </c>
      <c r="AW88" s="12">
        <f t="shared" si="17"/>
        <v>15.068294286037311</v>
      </c>
      <c r="AX88" s="13">
        <f t="shared" si="18"/>
        <v>904.09765716223865</v>
      </c>
    </row>
    <row r="89" spans="1:50" x14ac:dyDescent="0.25">
      <c r="A89" s="6" t="s">
        <v>111</v>
      </c>
      <c r="B89" s="15">
        <v>2582.4</v>
      </c>
      <c r="C89" s="15"/>
      <c r="D89" s="16">
        <v>31.25</v>
      </c>
      <c r="E89" s="17"/>
      <c r="F89" s="16">
        <v>31.25</v>
      </c>
      <c r="G89" s="17"/>
      <c r="H89" s="16">
        <v>31.25</v>
      </c>
      <c r="I89" s="17"/>
      <c r="J89" s="16">
        <v>31.25</v>
      </c>
      <c r="K89" s="17"/>
      <c r="L89" s="16">
        <v>31.25</v>
      </c>
      <c r="M89" s="17"/>
      <c r="N89" s="16">
        <v>31.25</v>
      </c>
      <c r="O89" s="15"/>
      <c r="P89" s="10">
        <f t="shared" si="11"/>
        <v>187.5</v>
      </c>
      <c r="Q89" s="15">
        <f t="shared" si="19"/>
        <v>2544.7199999999998</v>
      </c>
      <c r="R89" s="15">
        <v>80.757000000000005</v>
      </c>
      <c r="S89" s="15">
        <v>88.57</v>
      </c>
      <c r="T89" s="15">
        <v>60.969000000000008</v>
      </c>
      <c r="U89" s="15">
        <v>38.087000000000003</v>
      </c>
      <c r="V89" s="15">
        <v>11.678000000000001</v>
      </c>
      <c r="W89" s="15">
        <v>0</v>
      </c>
      <c r="X89" s="10">
        <f t="shared" si="12"/>
        <v>280.06099999999998</v>
      </c>
      <c r="Y89" s="10">
        <f t="shared" si="20"/>
        <v>92.560999999999979</v>
      </c>
      <c r="Z89" s="15">
        <v>31.25</v>
      </c>
      <c r="AA89" s="15"/>
      <c r="AB89" s="15">
        <v>31.25</v>
      </c>
      <c r="AC89" s="15"/>
      <c r="AD89" s="15">
        <v>31.25</v>
      </c>
      <c r="AE89" s="15"/>
      <c r="AF89" s="15">
        <v>31.25</v>
      </c>
      <c r="AG89" s="15"/>
      <c r="AH89" s="15">
        <v>31.25</v>
      </c>
      <c r="AI89" s="15"/>
      <c r="AJ89" s="15">
        <v>31.25</v>
      </c>
      <c r="AK89" s="15"/>
      <c r="AL89" s="11">
        <f t="shared" si="13"/>
        <v>187.5</v>
      </c>
      <c r="AM89" s="15">
        <f t="shared" si="21"/>
        <v>2695.0080000000003</v>
      </c>
      <c r="AN89" s="15">
        <v>0</v>
      </c>
      <c r="AO89" s="15">
        <v>0</v>
      </c>
      <c r="AP89" s="15">
        <v>0</v>
      </c>
      <c r="AQ89" s="15">
        <v>39.735999999999997</v>
      </c>
      <c r="AR89" s="15">
        <v>44.973999999999997</v>
      </c>
      <c r="AS89" s="17">
        <v>65.018000000000001</v>
      </c>
      <c r="AT89" s="11">
        <f t="shared" si="14"/>
        <v>149.72800000000001</v>
      </c>
      <c r="AU89" s="11">
        <f t="shared" si="15"/>
        <v>-37.771999999999991</v>
      </c>
      <c r="AV89" s="12">
        <f t="shared" si="16"/>
        <v>133745.98574399995</v>
      </c>
      <c r="AW89" s="12">
        <f t="shared" si="17"/>
        <v>51.7913513568773</v>
      </c>
      <c r="AX89" s="13">
        <f t="shared" si="18"/>
        <v>3107.4810814126381</v>
      </c>
    </row>
    <row r="90" spans="1:50" x14ac:dyDescent="0.25">
      <c r="A90" s="5" t="s">
        <v>112</v>
      </c>
      <c r="B90" s="15">
        <v>2670.3</v>
      </c>
      <c r="C90" s="15"/>
      <c r="D90" s="16">
        <v>31.39</v>
      </c>
      <c r="E90" s="17"/>
      <c r="F90" s="16">
        <v>31.39</v>
      </c>
      <c r="G90" s="17"/>
      <c r="H90" s="16">
        <v>31.39</v>
      </c>
      <c r="I90" s="17"/>
      <c r="J90" s="16">
        <v>31.39</v>
      </c>
      <c r="K90" s="17"/>
      <c r="L90" s="16">
        <v>31.39</v>
      </c>
      <c r="M90" s="17"/>
      <c r="N90" s="16">
        <v>31.39</v>
      </c>
      <c r="O90" s="15"/>
      <c r="P90" s="10">
        <f t="shared" si="11"/>
        <v>188.33999999999997</v>
      </c>
      <c r="Q90" s="15">
        <f t="shared" si="19"/>
        <v>2544.7199999999998</v>
      </c>
      <c r="R90" s="15">
        <v>69.071128250000001</v>
      </c>
      <c r="S90" s="15">
        <v>84.998351195000012</v>
      </c>
      <c r="T90" s="15">
        <v>54.74511767500001</v>
      </c>
      <c r="U90" s="15">
        <v>34.215797729999998</v>
      </c>
      <c r="V90" s="15">
        <v>11.38939661</v>
      </c>
      <c r="W90" s="15">
        <v>0</v>
      </c>
      <c r="X90" s="10">
        <f t="shared" si="12"/>
        <v>254.41979146000003</v>
      </c>
      <c r="Y90" s="10">
        <f t="shared" si="20"/>
        <v>66.079791460000052</v>
      </c>
      <c r="Z90" s="15">
        <v>31.39</v>
      </c>
      <c r="AA90" s="15"/>
      <c r="AB90" s="15">
        <v>31.39</v>
      </c>
      <c r="AC90" s="15"/>
      <c r="AD90" s="15">
        <v>31.39</v>
      </c>
      <c r="AE90" s="15"/>
      <c r="AF90" s="15">
        <v>31.39</v>
      </c>
      <c r="AG90" s="15"/>
      <c r="AH90" s="15">
        <v>31.39</v>
      </c>
      <c r="AI90" s="15"/>
      <c r="AJ90" s="15">
        <v>31.39</v>
      </c>
      <c r="AK90" s="15"/>
      <c r="AL90" s="11">
        <f t="shared" si="13"/>
        <v>188.33999999999997</v>
      </c>
      <c r="AM90" s="15">
        <f t="shared" si="21"/>
        <v>2695.0080000000003</v>
      </c>
      <c r="AN90" s="15">
        <v>0</v>
      </c>
      <c r="AO90" s="15">
        <v>0</v>
      </c>
      <c r="AP90" s="15">
        <v>0</v>
      </c>
      <c r="AQ90" s="15">
        <v>38.814720870000002</v>
      </c>
      <c r="AR90" s="15">
        <v>37.910170770000001</v>
      </c>
      <c r="AS90" s="17">
        <v>48.409299650000001</v>
      </c>
      <c r="AT90" s="11">
        <f t="shared" si="14"/>
        <v>125.13419129000002</v>
      </c>
      <c r="AU90" s="11">
        <f t="shared" si="15"/>
        <v>-63.205808709999957</v>
      </c>
      <c r="AV90" s="12">
        <f t="shared" si="16"/>
        <v>-2185.5931958282599</v>
      </c>
      <c r="AW90" s="12">
        <f t="shared" si="17"/>
        <v>-0.81848226634769872</v>
      </c>
      <c r="AX90" s="13">
        <f t="shared" si="18"/>
        <v>-49.108935980861922</v>
      </c>
    </row>
    <row r="91" spans="1:50" x14ac:dyDescent="0.25">
      <c r="A91" s="5" t="s">
        <v>113</v>
      </c>
      <c r="B91" s="15">
        <v>4455.8999999999996</v>
      </c>
      <c r="C91" s="15"/>
      <c r="D91" s="16">
        <v>60.08</v>
      </c>
      <c r="E91" s="17"/>
      <c r="F91" s="16">
        <v>60.08</v>
      </c>
      <c r="G91" s="17"/>
      <c r="H91" s="16">
        <v>60.08</v>
      </c>
      <c r="I91" s="17"/>
      <c r="J91" s="16">
        <v>60.08</v>
      </c>
      <c r="K91" s="17"/>
      <c r="L91" s="16">
        <v>60.08</v>
      </c>
      <c r="M91" s="17"/>
      <c r="N91" s="16">
        <v>60.08</v>
      </c>
      <c r="O91" s="15"/>
      <c r="P91" s="10">
        <f t="shared" si="11"/>
        <v>360.47999999999996</v>
      </c>
      <c r="Q91" s="15">
        <f t="shared" si="19"/>
        <v>2544.7199999999998</v>
      </c>
      <c r="R91" s="15">
        <v>150.816</v>
      </c>
      <c r="S91" s="15">
        <v>156.05600000000001</v>
      </c>
      <c r="T91" s="15">
        <v>111.157</v>
      </c>
      <c r="U91" s="15">
        <v>79.2</v>
      </c>
      <c r="V91" s="15">
        <v>25.747999999999998</v>
      </c>
      <c r="W91" s="15">
        <v>0</v>
      </c>
      <c r="X91" s="10">
        <f t="shared" si="12"/>
        <v>522.97699999999998</v>
      </c>
      <c r="Y91" s="10">
        <f t="shared" si="20"/>
        <v>162.49700000000001</v>
      </c>
      <c r="Z91" s="15">
        <v>60.08</v>
      </c>
      <c r="AA91" s="15"/>
      <c r="AB91" s="15">
        <v>60.08</v>
      </c>
      <c r="AC91" s="15"/>
      <c r="AD91" s="15">
        <v>60.08</v>
      </c>
      <c r="AE91" s="15"/>
      <c r="AF91" s="15">
        <v>60.08</v>
      </c>
      <c r="AG91" s="15"/>
      <c r="AH91" s="15">
        <v>60.08</v>
      </c>
      <c r="AI91" s="15"/>
      <c r="AJ91" s="15">
        <v>60.08</v>
      </c>
      <c r="AK91" s="15"/>
      <c r="AL91" s="11">
        <f t="shared" si="13"/>
        <v>360.47999999999996</v>
      </c>
      <c r="AM91" s="15">
        <f t="shared" si="21"/>
        <v>2695.0080000000003</v>
      </c>
      <c r="AN91" s="15">
        <v>0</v>
      </c>
      <c r="AO91" s="15">
        <v>0</v>
      </c>
      <c r="AP91" s="15">
        <v>0</v>
      </c>
      <c r="AQ91" s="15">
        <v>75.099999999999994</v>
      </c>
      <c r="AR91" s="15">
        <v>81.403999999999996</v>
      </c>
      <c r="AS91" s="17">
        <v>120.90600000000001</v>
      </c>
      <c r="AT91" s="11">
        <f t="shared" si="14"/>
        <v>277.40999999999997</v>
      </c>
      <c r="AU91" s="11">
        <f t="shared" si="15"/>
        <v>-83.07</v>
      </c>
      <c r="AV91" s="12">
        <f t="shared" si="16"/>
        <v>189635.05127999999</v>
      </c>
      <c r="AW91" s="12">
        <f t="shared" si="17"/>
        <v>42.558192796068134</v>
      </c>
      <c r="AX91" s="13">
        <f t="shared" si="18"/>
        <v>2553.4915677640879</v>
      </c>
    </row>
    <row r="92" spans="1:50" x14ac:dyDescent="0.25">
      <c r="A92" s="5" t="s">
        <v>114</v>
      </c>
      <c r="B92" s="15">
        <v>4436.8999999999996</v>
      </c>
      <c r="C92" s="15"/>
      <c r="D92" s="16">
        <v>54.81</v>
      </c>
      <c r="E92" s="17"/>
      <c r="F92" s="16">
        <v>54.81</v>
      </c>
      <c r="G92" s="17"/>
      <c r="H92" s="16">
        <v>54.81</v>
      </c>
      <c r="I92" s="17"/>
      <c r="J92" s="16">
        <v>54.81</v>
      </c>
      <c r="K92" s="17"/>
      <c r="L92" s="16">
        <v>54.81</v>
      </c>
      <c r="M92" s="17"/>
      <c r="N92" s="16">
        <v>54.81</v>
      </c>
      <c r="O92" s="15"/>
      <c r="P92" s="10">
        <f t="shared" si="11"/>
        <v>328.86</v>
      </c>
      <c r="Q92" s="15">
        <f t="shared" si="19"/>
        <v>2544.7199999999998</v>
      </c>
      <c r="R92" s="15">
        <v>137.422</v>
      </c>
      <c r="S92" s="15">
        <v>149.41900000000001</v>
      </c>
      <c r="T92" s="15">
        <v>103.95999999999998</v>
      </c>
      <c r="U92" s="15">
        <v>62.712000000000003</v>
      </c>
      <c r="V92" s="15">
        <v>20.664000000000001</v>
      </c>
      <c r="W92" s="15">
        <v>0</v>
      </c>
      <c r="X92" s="10">
        <f t="shared" si="12"/>
        <v>474.17699999999996</v>
      </c>
      <c r="Y92" s="10">
        <f t="shared" si="20"/>
        <v>145.31699999999995</v>
      </c>
      <c r="Z92" s="15">
        <v>54.81</v>
      </c>
      <c r="AA92" s="15"/>
      <c r="AB92" s="15">
        <v>54.81</v>
      </c>
      <c r="AC92" s="15"/>
      <c r="AD92" s="15">
        <v>54.81</v>
      </c>
      <c r="AE92" s="15"/>
      <c r="AF92" s="15">
        <v>54.81</v>
      </c>
      <c r="AG92" s="15"/>
      <c r="AH92" s="15">
        <v>54.81</v>
      </c>
      <c r="AI92" s="15"/>
      <c r="AJ92" s="15">
        <v>54.81</v>
      </c>
      <c r="AK92" s="15"/>
      <c r="AL92" s="11">
        <f t="shared" si="13"/>
        <v>328.86</v>
      </c>
      <c r="AM92" s="15">
        <f t="shared" si="21"/>
        <v>2695.0080000000003</v>
      </c>
      <c r="AN92" s="15">
        <v>0</v>
      </c>
      <c r="AO92" s="15">
        <v>0</v>
      </c>
      <c r="AP92" s="15">
        <v>0</v>
      </c>
      <c r="AQ92" s="15">
        <v>54</v>
      </c>
      <c r="AR92" s="15">
        <v>78.594999999999999</v>
      </c>
      <c r="AS92" s="17">
        <v>117.154</v>
      </c>
      <c r="AT92" s="11">
        <f t="shared" si="14"/>
        <v>249.749</v>
      </c>
      <c r="AU92" s="11">
        <f t="shared" si="15"/>
        <v>-79.111000000000018</v>
      </c>
      <c r="AV92" s="12">
        <f t="shared" si="16"/>
        <v>156586.29835199978</v>
      </c>
      <c r="AW92" s="12">
        <f t="shared" si="17"/>
        <v>35.291825002141088</v>
      </c>
      <c r="AX92" s="13">
        <f t="shared" si="18"/>
        <v>2117.5095001284653</v>
      </c>
    </row>
    <row r="93" spans="1:50" x14ac:dyDescent="0.25">
      <c r="A93" s="6" t="s">
        <v>115</v>
      </c>
      <c r="B93" s="15">
        <v>7057.6</v>
      </c>
      <c r="C93" s="15"/>
      <c r="D93" s="16">
        <v>93.98</v>
      </c>
      <c r="E93" s="17"/>
      <c r="F93" s="16">
        <v>93.98</v>
      </c>
      <c r="G93" s="17"/>
      <c r="H93" s="16">
        <v>93.98</v>
      </c>
      <c r="I93" s="17"/>
      <c r="J93" s="16">
        <v>93.98</v>
      </c>
      <c r="K93" s="17"/>
      <c r="L93" s="16">
        <v>93.98</v>
      </c>
      <c r="M93" s="17"/>
      <c r="N93" s="16">
        <v>93.98</v>
      </c>
      <c r="O93" s="15"/>
      <c r="P93" s="10">
        <f t="shared" si="11"/>
        <v>563.88</v>
      </c>
      <c r="Q93" s="15">
        <f t="shared" si="19"/>
        <v>2544.7199999999998</v>
      </c>
      <c r="R93" s="15">
        <v>221.76554338400001</v>
      </c>
      <c r="S93" s="15">
        <v>240.12350573800001</v>
      </c>
      <c r="T93" s="15">
        <v>167.83409819399998</v>
      </c>
      <c r="U93" s="15">
        <v>104.74214663000001</v>
      </c>
      <c r="V93" s="15">
        <v>35.085148854000003</v>
      </c>
      <c r="W93" s="15">
        <v>0</v>
      </c>
      <c r="X93" s="10">
        <f t="shared" si="12"/>
        <v>769.55044279999993</v>
      </c>
      <c r="Y93" s="10">
        <f t="shared" si="20"/>
        <v>205.67044279999993</v>
      </c>
      <c r="Z93" s="15">
        <v>93.98</v>
      </c>
      <c r="AA93" s="15"/>
      <c r="AB93" s="15">
        <v>93.98</v>
      </c>
      <c r="AC93" s="15"/>
      <c r="AD93" s="15">
        <v>93.98</v>
      </c>
      <c r="AE93" s="15"/>
      <c r="AF93" s="15">
        <v>93.98</v>
      </c>
      <c r="AG93" s="15"/>
      <c r="AH93" s="15">
        <v>93.98</v>
      </c>
      <c r="AI93" s="15"/>
      <c r="AJ93" s="15">
        <v>93.98</v>
      </c>
      <c r="AK93" s="15"/>
      <c r="AL93" s="11">
        <f t="shared" si="13"/>
        <v>563.88</v>
      </c>
      <c r="AM93" s="15">
        <f t="shared" si="21"/>
        <v>2695.0080000000003</v>
      </c>
      <c r="AN93" s="15">
        <v>0</v>
      </c>
      <c r="AO93" s="15">
        <v>0</v>
      </c>
      <c r="AP93" s="15">
        <v>0</v>
      </c>
      <c r="AQ93" s="15">
        <v>113.98454131999999</v>
      </c>
      <c r="AR93" s="15">
        <v>139.51572042799998</v>
      </c>
      <c r="AS93" s="17">
        <v>199.99623362199998</v>
      </c>
      <c r="AT93" s="11">
        <f t="shared" si="14"/>
        <v>453.49649536999993</v>
      </c>
      <c r="AU93" s="11">
        <f t="shared" si="15"/>
        <v>-110.38350463000006</v>
      </c>
      <c r="AV93" s="12">
        <f t="shared" si="16"/>
        <v>225889.2611561286</v>
      </c>
      <c r="AW93" s="12">
        <f t="shared" si="17"/>
        <v>32.006526461704915</v>
      </c>
      <c r="AX93" s="13">
        <f t="shared" si="18"/>
        <v>1920.3915877022948</v>
      </c>
    </row>
    <row r="94" spans="1:50" x14ac:dyDescent="0.25">
      <c r="A94" s="6" t="s">
        <v>116</v>
      </c>
      <c r="B94" s="15">
        <v>3303.3</v>
      </c>
      <c r="C94" s="15"/>
      <c r="D94" s="16">
        <v>41.75</v>
      </c>
      <c r="E94" s="17"/>
      <c r="F94" s="16">
        <v>41.75</v>
      </c>
      <c r="G94" s="17"/>
      <c r="H94" s="16">
        <v>41.75</v>
      </c>
      <c r="I94" s="17"/>
      <c r="J94" s="16">
        <v>41.75</v>
      </c>
      <c r="K94" s="17"/>
      <c r="L94" s="16">
        <v>41.75</v>
      </c>
      <c r="M94" s="17"/>
      <c r="N94" s="16">
        <v>41.75</v>
      </c>
      <c r="O94" s="15"/>
      <c r="P94" s="10">
        <f t="shared" si="11"/>
        <v>250.5</v>
      </c>
      <c r="Q94" s="15">
        <f t="shared" si="19"/>
        <v>2544.7199999999998</v>
      </c>
      <c r="R94" s="15">
        <v>106.101</v>
      </c>
      <c r="S94" s="15">
        <v>114.477</v>
      </c>
      <c r="T94" s="15">
        <v>80.817999999999998</v>
      </c>
      <c r="U94" s="15">
        <v>55.081000000000003</v>
      </c>
      <c r="V94" s="15">
        <v>14.838999999999999</v>
      </c>
      <c r="W94" s="15">
        <v>0</v>
      </c>
      <c r="X94" s="10">
        <f t="shared" si="12"/>
        <v>371.31600000000003</v>
      </c>
      <c r="Y94" s="10">
        <f t="shared" si="20"/>
        <v>120.81600000000003</v>
      </c>
      <c r="Z94" s="15">
        <v>41.75</v>
      </c>
      <c r="AA94" s="15"/>
      <c r="AB94" s="15">
        <v>41.75</v>
      </c>
      <c r="AC94" s="15"/>
      <c r="AD94" s="15">
        <v>41.75</v>
      </c>
      <c r="AE94" s="15"/>
      <c r="AF94" s="15">
        <v>41.75</v>
      </c>
      <c r="AG94" s="15"/>
      <c r="AH94" s="15">
        <v>41.75</v>
      </c>
      <c r="AI94" s="15"/>
      <c r="AJ94" s="15">
        <v>41.75</v>
      </c>
      <c r="AK94" s="15"/>
      <c r="AL94" s="11">
        <f t="shared" si="13"/>
        <v>250.5</v>
      </c>
      <c r="AM94" s="15">
        <f t="shared" si="21"/>
        <v>2695.0080000000003</v>
      </c>
      <c r="AN94" s="15">
        <v>0</v>
      </c>
      <c r="AO94" s="15">
        <v>0</v>
      </c>
      <c r="AP94" s="15">
        <v>0</v>
      </c>
      <c r="AQ94" s="15">
        <v>52.825000000000003</v>
      </c>
      <c r="AR94" s="15">
        <v>58.890999999999991</v>
      </c>
      <c r="AS94" s="17">
        <v>103.623</v>
      </c>
      <c r="AT94" s="11">
        <f t="shared" si="14"/>
        <v>215.339</v>
      </c>
      <c r="AU94" s="11">
        <f t="shared" si="15"/>
        <v>-35.161000000000001</v>
      </c>
      <c r="AV94" s="12">
        <f t="shared" si="16"/>
        <v>212683.71523200005</v>
      </c>
      <c r="AW94" s="12">
        <f t="shared" si="17"/>
        <v>64.385225450912728</v>
      </c>
      <c r="AX94" s="13">
        <f t="shared" si="18"/>
        <v>3863.1135270547638</v>
      </c>
    </row>
    <row r="95" spans="1:50" x14ac:dyDescent="0.25">
      <c r="A95" s="6" t="s">
        <v>117</v>
      </c>
      <c r="B95" s="15">
        <v>1787.5</v>
      </c>
      <c r="C95" s="15"/>
      <c r="D95" s="16">
        <v>23.73</v>
      </c>
      <c r="E95" s="17"/>
      <c r="F95" s="16">
        <v>23.73</v>
      </c>
      <c r="G95" s="17"/>
      <c r="H95" s="16">
        <v>23.73</v>
      </c>
      <c r="I95" s="17"/>
      <c r="J95" s="16">
        <v>23.73</v>
      </c>
      <c r="K95" s="17"/>
      <c r="L95" s="16">
        <v>23.73</v>
      </c>
      <c r="M95" s="17"/>
      <c r="N95" s="16">
        <v>23.73</v>
      </c>
      <c r="O95" s="15"/>
      <c r="P95" s="10">
        <f t="shared" si="11"/>
        <v>142.38</v>
      </c>
      <c r="Q95" s="15">
        <f t="shared" si="19"/>
        <v>2544.7199999999998</v>
      </c>
      <c r="R95" s="15">
        <v>59.091000000000008</v>
      </c>
      <c r="S95" s="15">
        <v>63.702999999999996</v>
      </c>
      <c r="T95" s="15">
        <v>44.551000000000002</v>
      </c>
      <c r="U95" s="15">
        <v>28.007999999999999</v>
      </c>
      <c r="V95" s="15">
        <v>8.8610000000000007</v>
      </c>
      <c r="W95" s="15">
        <v>0</v>
      </c>
      <c r="X95" s="10">
        <f t="shared" si="12"/>
        <v>204.21400000000003</v>
      </c>
      <c r="Y95" s="10">
        <f t="shared" si="20"/>
        <v>61.834000000000032</v>
      </c>
      <c r="Z95" s="15">
        <v>23.73</v>
      </c>
      <c r="AA95" s="15"/>
      <c r="AB95" s="15">
        <v>23.73</v>
      </c>
      <c r="AC95" s="15"/>
      <c r="AD95" s="15">
        <v>23.73</v>
      </c>
      <c r="AE95" s="15"/>
      <c r="AF95" s="15">
        <v>23.73</v>
      </c>
      <c r="AG95" s="15"/>
      <c r="AH95" s="15">
        <v>23.73</v>
      </c>
      <c r="AI95" s="15"/>
      <c r="AJ95" s="15">
        <v>23.73</v>
      </c>
      <c r="AK95" s="15"/>
      <c r="AL95" s="11">
        <f t="shared" si="13"/>
        <v>142.38</v>
      </c>
      <c r="AM95" s="15">
        <f t="shared" si="21"/>
        <v>2695.0080000000003</v>
      </c>
      <c r="AN95" s="15">
        <v>0</v>
      </c>
      <c r="AO95" s="15">
        <v>0</v>
      </c>
      <c r="AP95" s="15">
        <v>0</v>
      </c>
      <c r="AQ95" s="15">
        <v>30.520999999999997</v>
      </c>
      <c r="AR95" s="15">
        <v>33.433999999999997</v>
      </c>
      <c r="AS95" s="17">
        <v>49.151000000000003</v>
      </c>
      <c r="AT95" s="11">
        <f t="shared" si="14"/>
        <v>113.10599999999999</v>
      </c>
      <c r="AU95" s="11">
        <f t="shared" si="15"/>
        <v>-29.274000000000001</v>
      </c>
      <c r="AV95" s="12">
        <f t="shared" si="16"/>
        <v>78456.55228800005</v>
      </c>
      <c r="AW95" s="12">
        <f t="shared" si="17"/>
        <v>43.891777503776254</v>
      </c>
      <c r="AX95" s="13">
        <f t="shared" si="18"/>
        <v>2633.5066502265754</v>
      </c>
    </row>
    <row r="96" spans="1:50" x14ac:dyDescent="0.25">
      <c r="A96" s="6" t="s">
        <v>118</v>
      </c>
      <c r="B96" s="15">
        <v>3527.1</v>
      </c>
      <c r="C96" s="15"/>
      <c r="D96" s="16">
        <v>41.21</v>
      </c>
      <c r="E96" s="17"/>
      <c r="F96" s="16">
        <v>41.21</v>
      </c>
      <c r="G96" s="17"/>
      <c r="H96" s="16">
        <v>41.21</v>
      </c>
      <c r="I96" s="17"/>
      <c r="J96" s="16">
        <v>41.21</v>
      </c>
      <c r="K96" s="17"/>
      <c r="L96" s="16">
        <v>41.21</v>
      </c>
      <c r="M96" s="17"/>
      <c r="N96" s="16">
        <v>41.21</v>
      </c>
      <c r="O96" s="15"/>
      <c r="P96" s="10">
        <f t="shared" si="11"/>
        <v>247.26000000000002</v>
      </c>
      <c r="Q96" s="15">
        <f t="shared" si="19"/>
        <v>2544.7199999999998</v>
      </c>
      <c r="R96" s="15">
        <v>103.90900000000001</v>
      </c>
      <c r="S96" s="15">
        <v>113.374</v>
      </c>
      <c r="T96" s="15">
        <v>78.066000000000003</v>
      </c>
      <c r="U96" s="15">
        <v>49.308999999999997</v>
      </c>
      <c r="V96" s="15">
        <v>15.125</v>
      </c>
      <c r="W96" s="15">
        <v>0</v>
      </c>
      <c r="X96" s="10">
        <f t="shared" si="12"/>
        <v>359.78300000000002</v>
      </c>
      <c r="Y96" s="10">
        <f t="shared" si="20"/>
        <v>112.523</v>
      </c>
      <c r="Z96" s="15">
        <v>41.21</v>
      </c>
      <c r="AA96" s="15"/>
      <c r="AB96" s="15">
        <v>41.21</v>
      </c>
      <c r="AC96" s="15"/>
      <c r="AD96" s="15">
        <v>41.21</v>
      </c>
      <c r="AE96" s="15"/>
      <c r="AF96" s="15">
        <v>41.21</v>
      </c>
      <c r="AG96" s="15"/>
      <c r="AH96" s="15">
        <v>41.21</v>
      </c>
      <c r="AI96" s="15"/>
      <c r="AJ96" s="15">
        <v>41.21</v>
      </c>
      <c r="AK96" s="15"/>
      <c r="AL96" s="11">
        <f t="shared" si="13"/>
        <v>247.26000000000002</v>
      </c>
      <c r="AM96" s="15">
        <f t="shared" si="21"/>
        <v>2695.0080000000003</v>
      </c>
      <c r="AN96" s="15">
        <v>0</v>
      </c>
      <c r="AO96" s="15">
        <v>0</v>
      </c>
      <c r="AP96" s="15">
        <v>0</v>
      </c>
      <c r="AQ96" s="15">
        <v>52.727000000000004</v>
      </c>
      <c r="AR96" s="15">
        <v>57.194000000000003</v>
      </c>
      <c r="AS96" s="17">
        <v>82.052999999999997</v>
      </c>
      <c r="AT96" s="11">
        <f t="shared" si="14"/>
        <v>191.97399999999999</v>
      </c>
      <c r="AU96" s="11">
        <f t="shared" si="15"/>
        <v>-55.28600000000003</v>
      </c>
      <c r="AV96" s="12">
        <f t="shared" si="16"/>
        <v>137343.31627199985</v>
      </c>
      <c r="AW96" s="12">
        <f t="shared" si="17"/>
        <v>38.93944494684014</v>
      </c>
      <c r="AX96" s="13">
        <f t="shared" si="18"/>
        <v>2336.3666968104085</v>
      </c>
    </row>
    <row r="97" spans="1:50" x14ac:dyDescent="0.25">
      <c r="A97" s="5" t="s">
        <v>119</v>
      </c>
      <c r="B97" s="15">
        <v>4502.5</v>
      </c>
      <c r="C97" s="15"/>
      <c r="D97" s="16">
        <v>47.52</v>
      </c>
      <c r="E97" s="17"/>
      <c r="F97" s="16">
        <v>47.52</v>
      </c>
      <c r="G97" s="17"/>
      <c r="H97" s="16">
        <v>47.52</v>
      </c>
      <c r="I97" s="17"/>
      <c r="J97" s="16">
        <v>47.52</v>
      </c>
      <c r="K97" s="17"/>
      <c r="L97" s="16">
        <v>47.52</v>
      </c>
      <c r="M97" s="17"/>
      <c r="N97" s="16">
        <v>47.52</v>
      </c>
      <c r="O97" s="15"/>
      <c r="P97" s="10">
        <f t="shared" si="11"/>
        <v>285.12</v>
      </c>
      <c r="Q97" s="15">
        <f t="shared" si="19"/>
        <v>2544.7199999999998</v>
      </c>
      <c r="R97" s="15">
        <v>120.089</v>
      </c>
      <c r="S97" s="15">
        <v>156.47900000000001</v>
      </c>
      <c r="T97" s="15">
        <v>105.22</v>
      </c>
      <c r="U97" s="15">
        <v>99.978999999999999</v>
      </c>
      <c r="V97" s="15">
        <v>13.975999999999999</v>
      </c>
      <c r="W97" s="15">
        <v>0</v>
      </c>
      <c r="X97" s="10">
        <f t="shared" si="12"/>
        <v>495.74299999999999</v>
      </c>
      <c r="Y97" s="10">
        <f t="shared" si="20"/>
        <v>210.62299999999999</v>
      </c>
      <c r="Z97" s="15">
        <v>47.52</v>
      </c>
      <c r="AA97" s="15"/>
      <c r="AB97" s="15">
        <v>47.52</v>
      </c>
      <c r="AC97" s="15"/>
      <c r="AD97" s="15">
        <v>47.52</v>
      </c>
      <c r="AE97" s="15"/>
      <c r="AF97" s="15">
        <v>47.52</v>
      </c>
      <c r="AG97" s="15"/>
      <c r="AH97" s="15">
        <v>47.52</v>
      </c>
      <c r="AI97" s="15"/>
      <c r="AJ97" s="15">
        <v>47.52</v>
      </c>
      <c r="AK97" s="15"/>
      <c r="AL97" s="11">
        <f t="shared" si="13"/>
        <v>285.12</v>
      </c>
      <c r="AM97" s="15">
        <f t="shared" si="21"/>
        <v>2695.0080000000003</v>
      </c>
      <c r="AN97" s="15">
        <v>0</v>
      </c>
      <c r="AO97" s="15">
        <v>0</v>
      </c>
      <c r="AP97" s="15">
        <v>0</v>
      </c>
      <c r="AQ97" s="15">
        <v>60.792000000000002</v>
      </c>
      <c r="AR97" s="15">
        <v>82.881</v>
      </c>
      <c r="AS97" s="17">
        <v>130.21700000000001</v>
      </c>
      <c r="AT97" s="11">
        <f t="shared" si="14"/>
        <v>273.89</v>
      </c>
      <c r="AU97" s="11">
        <f t="shared" si="15"/>
        <v>-11.230000000000018</v>
      </c>
      <c r="AV97" s="12">
        <f t="shared" si="16"/>
        <v>505711.62071999983</v>
      </c>
      <c r="AW97" s="12">
        <f t="shared" si="17"/>
        <v>112.31796129261518</v>
      </c>
      <c r="AX97" s="13">
        <f t="shared" si="18"/>
        <v>6739.0776775569111</v>
      </c>
    </row>
    <row r="98" spans="1:50" x14ac:dyDescent="0.25">
      <c r="A98" s="5" t="s">
        <v>120</v>
      </c>
      <c r="B98" s="15">
        <v>2707.9</v>
      </c>
      <c r="C98" s="15"/>
      <c r="D98" s="16">
        <v>36.909999999999997</v>
      </c>
      <c r="E98" s="17"/>
      <c r="F98" s="16">
        <v>36.909999999999997</v>
      </c>
      <c r="G98" s="17"/>
      <c r="H98" s="16">
        <v>36.909999999999997</v>
      </c>
      <c r="I98" s="17"/>
      <c r="J98" s="16">
        <v>36.909999999999997</v>
      </c>
      <c r="K98" s="17"/>
      <c r="L98" s="16">
        <v>36.909999999999997</v>
      </c>
      <c r="M98" s="17"/>
      <c r="N98" s="16">
        <v>36.909999999999997</v>
      </c>
      <c r="O98" s="15"/>
      <c r="P98" s="10">
        <f t="shared" si="11"/>
        <v>221.45999999999998</v>
      </c>
      <c r="Q98" s="15">
        <f t="shared" si="19"/>
        <v>2544.7199999999998</v>
      </c>
      <c r="R98" s="15">
        <v>83.635903190999997</v>
      </c>
      <c r="S98" s="15">
        <v>91.554702128000002</v>
      </c>
      <c r="T98" s="15">
        <v>63.855002490000004</v>
      </c>
      <c r="U98" s="15">
        <v>38.307760727000002</v>
      </c>
      <c r="V98" s="15">
        <v>11.927985692000002</v>
      </c>
      <c r="W98" s="15">
        <v>0</v>
      </c>
      <c r="X98" s="10">
        <f t="shared" si="12"/>
        <v>289.281354228</v>
      </c>
      <c r="Y98" s="10">
        <f t="shared" si="20"/>
        <v>67.821354228000018</v>
      </c>
      <c r="Z98" s="15">
        <v>36.909999999999997</v>
      </c>
      <c r="AA98" s="15"/>
      <c r="AB98" s="15">
        <v>36.909999999999997</v>
      </c>
      <c r="AC98" s="15"/>
      <c r="AD98" s="15">
        <v>36.909999999999997</v>
      </c>
      <c r="AE98" s="15"/>
      <c r="AF98" s="15">
        <v>36.909999999999997</v>
      </c>
      <c r="AG98" s="15"/>
      <c r="AH98" s="15">
        <v>36.909999999999997</v>
      </c>
      <c r="AI98" s="15"/>
      <c r="AJ98" s="15">
        <v>36.909999999999997</v>
      </c>
      <c r="AK98" s="15"/>
      <c r="AL98" s="11">
        <f t="shared" si="13"/>
        <v>221.45999999999998</v>
      </c>
      <c r="AM98" s="15">
        <f t="shared" si="21"/>
        <v>2695.0080000000003</v>
      </c>
      <c r="AN98" s="15">
        <v>0</v>
      </c>
      <c r="AO98" s="15">
        <v>0</v>
      </c>
      <c r="AP98" s="15">
        <v>0</v>
      </c>
      <c r="AQ98" s="15">
        <v>42.240582020000005</v>
      </c>
      <c r="AR98" s="15">
        <v>49.649529195999996</v>
      </c>
      <c r="AS98" s="17">
        <v>75.112170005999999</v>
      </c>
      <c r="AT98" s="11">
        <f t="shared" si="14"/>
        <v>167.00228122200002</v>
      </c>
      <c r="AU98" s="11">
        <f t="shared" si="15"/>
        <v>-54.457718777999958</v>
      </c>
      <c r="AV98" s="12">
        <f t="shared" si="16"/>
        <v>25822.368762616068</v>
      </c>
      <c r="AW98" s="12">
        <f t="shared" si="17"/>
        <v>9.5359388317944038</v>
      </c>
      <c r="AX98" s="13">
        <f t="shared" si="18"/>
        <v>572.15632990766426</v>
      </c>
    </row>
    <row r="99" spans="1:50" x14ac:dyDescent="0.25">
      <c r="A99" s="6" t="s">
        <v>121</v>
      </c>
      <c r="B99" s="15">
        <v>4386.8</v>
      </c>
      <c r="C99" s="15"/>
      <c r="D99" s="16">
        <v>49.11</v>
      </c>
      <c r="E99" s="17"/>
      <c r="F99" s="16">
        <v>49.11</v>
      </c>
      <c r="G99" s="17"/>
      <c r="H99" s="16">
        <v>49.11</v>
      </c>
      <c r="I99" s="17"/>
      <c r="J99" s="16">
        <v>49.11</v>
      </c>
      <c r="K99" s="17"/>
      <c r="L99" s="16">
        <v>49.11</v>
      </c>
      <c r="M99" s="17"/>
      <c r="N99" s="16">
        <v>49.11</v>
      </c>
      <c r="O99" s="15"/>
      <c r="P99" s="10">
        <f t="shared" si="11"/>
        <v>294.66000000000003</v>
      </c>
      <c r="Q99" s="15">
        <f t="shared" si="19"/>
        <v>2544.7199999999998</v>
      </c>
      <c r="R99" s="15">
        <v>119.46</v>
      </c>
      <c r="S99" s="15">
        <v>128.768</v>
      </c>
      <c r="T99" s="15">
        <v>95.75</v>
      </c>
      <c r="U99" s="15">
        <v>56.999999999999993</v>
      </c>
      <c r="V99" s="15">
        <v>16.460999999999999</v>
      </c>
      <c r="W99" s="15">
        <v>0</v>
      </c>
      <c r="X99" s="10">
        <f t="shared" si="12"/>
        <v>417.43900000000002</v>
      </c>
      <c r="Y99" s="10">
        <f t="shared" si="20"/>
        <v>122.779</v>
      </c>
      <c r="Z99" s="15">
        <v>49.11</v>
      </c>
      <c r="AA99" s="15"/>
      <c r="AB99" s="15">
        <v>49.11</v>
      </c>
      <c r="AC99" s="15"/>
      <c r="AD99" s="15">
        <v>49.11</v>
      </c>
      <c r="AE99" s="15"/>
      <c r="AF99" s="15">
        <v>49.11</v>
      </c>
      <c r="AG99" s="15"/>
      <c r="AH99" s="15">
        <v>49.11</v>
      </c>
      <c r="AI99" s="15"/>
      <c r="AJ99" s="15">
        <v>49.11</v>
      </c>
      <c r="AK99" s="15"/>
      <c r="AL99" s="11">
        <f t="shared" si="13"/>
        <v>294.66000000000003</v>
      </c>
      <c r="AM99" s="15">
        <f t="shared" si="21"/>
        <v>2695.0080000000003</v>
      </c>
      <c r="AN99" s="15">
        <v>0</v>
      </c>
      <c r="AO99" s="15">
        <v>0</v>
      </c>
      <c r="AP99" s="15">
        <v>0</v>
      </c>
      <c r="AQ99" s="15">
        <v>61.482999999999997</v>
      </c>
      <c r="AR99" s="15">
        <v>72</v>
      </c>
      <c r="AS99" s="17">
        <v>109.932</v>
      </c>
      <c r="AT99" s="11">
        <f t="shared" si="14"/>
        <v>243.41500000000002</v>
      </c>
      <c r="AU99" s="11">
        <f t="shared" si="15"/>
        <v>-51.245000000000005</v>
      </c>
      <c r="AV99" s="12">
        <f t="shared" si="16"/>
        <v>174332.49191999997</v>
      </c>
      <c r="AW99" s="12">
        <f t="shared" si="17"/>
        <v>39.740241615756354</v>
      </c>
      <c r="AX99" s="13">
        <f t="shared" si="18"/>
        <v>2384.4144969453814</v>
      </c>
    </row>
    <row r="100" spans="1:50" x14ac:dyDescent="0.25">
      <c r="A100" s="6" t="s">
        <v>122</v>
      </c>
      <c r="B100" s="15">
        <v>3008.6</v>
      </c>
      <c r="C100" s="15"/>
      <c r="D100" s="16">
        <v>29.39</v>
      </c>
      <c r="E100" s="17"/>
      <c r="F100" s="16">
        <v>29.39</v>
      </c>
      <c r="G100" s="17"/>
      <c r="H100" s="16">
        <v>29.39</v>
      </c>
      <c r="I100" s="17"/>
      <c r="J100" s="16">
        <v>29.39</v>
      </c>
      <c r="K100" s="17"/>
      <c r="L100" s="16">
        <v>29.39</v>
      </c>
      <c r="M100" s="17"/>
      <c r="N100" s="16">
        <v>29.39</v>
      </c>
      <c r="O100" s="15"/>
      <c r="P100" s="10">
        <f t="shared" si="11"/>
        <v>176.33999999999997</v>
      </c>
      <c r="Q100" s="15">
        <f t="shared" si="19"/>
        <v>2544.7199999999998</v>
      </c>
      <c r="R100" s="15">
        <v>79.599999999999994</v>
      </c>
      <c r="S100" s="15">
        <v>50.6</v>
      </c>
      <c r="T100" s="15">
        <v>34.706000000000003</v>
      </c>
      <c r="U100" s="15">
        <v>26.123000000000001</v>
      </c>
      <c r="V100" s="15">
        <v>12.124000000000001</v>
      </c>
      <c r="W100" s="15">
        <v>0</v>
      </c>
      <c r="X100" s="10">
        <f t="shared" si="12"/>
        <v>203.15299999999999</v>
      </c>
      <c r="Y100" s="10">
        <f t="shared" si="20"/>
        <v>26.813000000000017</v>
      </c>
      <c r="Z100" s="15">
        <v>29.39</v>
      </c>
      <c r="AA100" s="15"/>
      <c r="AB100" s="15">
        <v>29.39</v>
      </c>
      <c r="AC100" s="15"/>
      <c r="AD100" s="15">
        <v>29.39</v>
      </c>
      <c r="AE100" s="15"/>
      <c r="AF100" s="15">
        <v>29.39</v>
      </c>
      <c r="AG100" s="15"/>
      <c r="AH100" s="15">
        <v>29.39</v>
      </c>
      <c r="AI100" s="15"/>
      <c r="AJ100" s="15">
        <v>29.39</v>
      </c>
      <c r="AK100" s="15"/>
      <c r="AL100" s="11">
        <f t="shared" si="13"/>
        <v>176.33999999999997</v>
      </c>
      <c r="AM100" s="15">
        <f t="shared" si="21"/>
        <v>2695.0080000000003</v>
      </c>
      <c r="AN100" s="15">
        <v>0</v>
      </c>
      <c r="AO100" s="15">
        <v>0</v>
      </c>
      <c r="AP100" s="15">
        <v>0</v>
      </c>
      <c r="AQ100" s="15">
        <v>28.9</v>
      </c>
      <c r="AR100" s="15">
        <v>33.597999999999999</v>
      </c>
      <c r="AS100" s="17">
        <v>60.963000000000001</v>
      </c>
      <c r="AT100" s="11">
        <f t="shared" si="14"/>
        <v>123.461</v>
      </c>
      <c r="AU100" s="11">
        <f t="shared" si="15"/>
        <v>-52.878999999999976</v>
      </c>
      <c r="AV100" s="12">
        <f t="shared" si="16"/>
        <v>-74277.750671999922</v>
      </c>
      <c r="AW100" s="12">
        <f t="shared" si="17"/>
        <v>-24.688476591105474</v>
      </c>
      <c r="AX100" s="13">
        <f t="shared" si="18"/>
        <v>-1481.3085954663284</v>
      </c>
    </row>
    <row r="101" spans="1:50" x14ac:dyDescent="0.25">
      <c r="A101" s="6" t="s">
        <v>123</v>
      </c>
      <c r="B101" s="15">
        <v>3042.1</v>
      </c>
      <c r="C101" s="15"/>
      <c r="D101" s="16">
        <v>34.67</v>
      </c>
      <c r="E101" s="17"/>
      <c r="F101" s="16">
        <v>34.67</v>
      </c>
      <c r="G101" s="17"/>
      <c r="H101" s="16">
        <v>34.67</v>
      </c>
      <c r="I101" s="17"/>
      <c r="J101" s="16">
        <v>34.67</v>
      </c>
      <c r="K101" s="17"/>
      <c r="L101" s="16">
        <v>34.67</v>
      </c>
      <c r="M101" s="17"/>
      <c r="N101" s="16">
        <v>34.67</v>
      </c>
      <c r="O101" s="15"/>
      <c r="P101" s="10">
        <f t="shared" si="11"/>
        <v>208.02000000000004</v>
      </c>
      <c r="Q101" s="15">
        <f t="shared" si="19"/>
        <v>2544.7199999999998</v>
      </c>
      <c r="R101" s="15">
        <v>107.43104279999999</v>
      </c>
      <c r="S101" s="15">
        <v>57.204171199999998</v>
      </c>
      <c r="T101" s="15">
        <v>57.204171199999998</v>
      </c>
      <c r="U101" s="15">
        <v>28.031198699999997</v>
      </c>
      <c r="V101" s="15">
        <v>19.762186</v>
      </c>
      <c r="W101" s="15">
        <v>0</v>
      </c>
      <c r="X101" s="10">
        <f t="shared" si="12"/>
        <v>269.63276989999997</v>
      </c>
      <c r="Y101" s="10">
        <f t="shared" si="20"/>
        <v>61.612769899999932</v>
      </c>
      <c r="Z101" s="15">
        <v>34.67</v>
      </c>
      <c r="AA101" s="15"/>
      <c r="AB101" s="15">
        <v>34.67</v>
      </c>
      <c r="AC101" s="15"/>
      <c r="AD101" s="15">
        <v>34.67</v>
      </c>
      <c r="AE101" s="15"/>
      <c r="AF101" s="15">
        <v>34.67</v>
      </c>
      <c r="AG101" s="15"/>
      <c r="AH101" s="15">
        <v>34.67</v>
      </c>
      <c r="AI101" s="15"/>
      <c r="AJ101" s="15">
        <v>34.67</v>
      </c>
      <c r="AK101" s="15"/>
      <c r="AL101" s="11">
        <f t="shared" si="13"/>
        <v>208.02000000000004</v>
      </c>
      <c r="AM101" s="15">
        <f t="shared" si="21"/>
        <v>2695.0080000000003</v>
      </c>
      <c r="AN101" s="15">
        <v>0</v>
      </c>
      <c r="AO101" s="15">
        <v>0</v>
      </c>
      <c r="AP101" s="15">
        <v>0</v>
      </c>
      <c r="AQ101" s="15">
        <v>60.561507699999993</v>
      </c>
      <c r="AR101" s="15">
        <v>38.611697999999997</v>
      </c>
      <c r="AS101" s="17">
        <v>83.816999999999993</v>
      </c>
      <c r="AT101" s="11">
        <f t="shared" si="14"/>
        <v>182.99020569999999</v>
      </c>
      <c r="AU101" s="11">
        <f t="shared" si="15"/>
        <v>-25.029794300000049</v>
      </c>
      <c r="AV101" s="12">
        <f t="shared" si="16"/>
        <v>89331.751943073279</v>
      </c>
      <c r="AW101" s="12">
        <f t="shared" si="17"/>
        <v>29.365159574988752</v>
      </c>
      <c r="AX101" s="13">
        <f t="shared" si="18"/>
        <v>1761.9095744993251</v>
      </c>
    </row>
    <row r="102" spans="1:50" x14ac:dyDescent="0.25">
      <c r="A102" s="6" t="s">
        <v>124</v>
      </c>
      <c r="B102" s="15">
        <v>2061.5</v>
      </c>
      <c r="C102" s="15"/>
      <c r="D102" s="16">
        <v>19.12</v>
      </c>
      <c r="E102" s="17"/>
      <c r="F102" s="16">
        <v>19.12</v>
      </c>
      <c r="G102" s="17"/>
      <c r="H102" s="16">
        <v>19.12</v>
      </c>
      <c r="I102" s="17"/>
      <c r="J102" s="16">
        <v>19.12</v>
      </c>
      <c r="K102" s="17"/>
      <c r="L102" s="16">
        <v>19.12</v>
      </c>
      <c r="M102" s="17"/>
      <c r="N102" s="16">
        <v>19.12</v>
      </c>
      <c r="O102" s="15"/>
      <c r="P102" s="10">
        <f t="shared" si="11"/>
        <v>114.72000000000001</v>
      </c>
      <c r="Q102" s="15">
        <f t="shared" si="19"/>
        <v>2544.7199999999998</v>
      </c>
      <c r="R102" s="15">
        <v>44.798000000000002</v>
      </c>
      <c r="S102" s="15">
        <v>45.948</v>
      </c>
      <c r="T102" s="15">
        <v>44.625999999999998</v>
      </c>
      <c r="U102" s="15">
        <v>26.623999999999999</v>
      </c>
      <c r="V102" s="15">
        <v>9.6769999999999996</v>
      </c>
      <c r="W102" s="15">
        <v>0</v>
      </c>
      <c r="X102" s="10">
        <f t="shared" si="12"/>
        <v>171.673</v>
      </c>
      <c r="Y102" s="10">
        <f t="shared" si="20"/>
        <v>56.952999999999989</v>
      </c>
      <c r="Z102" s="15">
        <v>19.12</v>
      </c>
      <c r="AA102" s="15"/>
      <c r="AB102" s="15">
        <v>19.12</v>
      </c>
      <c r="AC102" s="15"/>
      <c r="AD102" s="15">
        <v>19.12</v>
      </c>
      <c r="AE102" s="15"/>
      <c r="AF102" s="15">
        <v>19.12</v>
      </c>
      <c r="AG102" s="15"/>
      <c r="AH102" s="15">
        <v>19.12</v>
      </c>
      <c r="AI102" s="15"/>
      <c r="AJ102" s="15">
        <v>19.12</v>
      </c>
      <c r="AK102" s="15"/>
      <c r="AL102" s="11">
        <f t="shared" si="13"/>
        <v>114.72000000000001</v>
      </c>
      <c r="AM102" s="15">
        <f t="shared" si="21"/>
        <v>2695.0080000000003</v>
      </c>
      <c r="AN102" s="15">
        <v>0</v>
      </c>
      <c r="AO102" s="15">
        <v>0</v>
      </c>
      <c r="AP102" s="15">
        <v>0</v>
      </c>
      <c r="AQ102" s="15">
        <v>35.290999999999997</v>
      </c>
      <c r="AR102" s="15">
        <v>35.290999999999997</v>
      </c>
      <c r="AS102" s="17">
        <v>35.290999999999997</v>
      </c>
      <c r="AT102" s="11">
        <f t="shared" si="14"/>
        <v>105.87299999999999</v>
      </c>
      <c r="AU102" s="11">
        <f t="shared" si="15"/>
        <v>-8.8470000000000226</v>
      </c>
      <c r="AV102" s="12">
        <f t="shared" si="16"/>
        <v>121086.7023839999</v>
      </c>
      <c r="AW102" s="12">
        <f t="shared" si="17"/>
        <v>58.737182820276452</v>
      </c>
      <c r="AX102" s="13">
        <f t="shared" si="18"/>
        <v>3524.2309692165873</v>
      </c>
    </row>
    <row r="103" spans="1:50" x14ac:dyDescent="0.25">
      <c r="A103" s="5" t="s">
        <v>125</v>
      </c>
      <c r="B103" s="15">
        <v>2103.1999999999998</v>
      </c>
      <c r="C103" s="15"/>
      <c r="D103" s="16">
        <v>17.905000000000001</v>
      </c>
      <c r="E103" s="17"/>
      <c r="F103" s="16">
        <v>17.905000000000001</v>
      </c>
      <c r="G103" s="17"/>
      <c r="H103" s="16">
        <v>17.905000000000001</v>
      </c>
      <c r="I103" s="17"/>
      <c r="J103" s="16">
        <v>17.905000000000001</v>
      </c>
      <c r="K103" s="17"/>
      <c r="L103" s="16">
        <v>17.905000000000001</v>
      </c>
      <c r="M103" s="17"/>
      <c r="N103" s="16">
        <v>17.905000000000001</v>
      </c>
      <c r="O103" s="15"/>
      <c r="P103" s="10">
        <f t="shared" si="11"/>
        <v>107.43</v>
      </c>
      <c r="Q103" s="15">
        <f t="shared" si="19"/>
        <v>2544.7199999999998</v>
      </c>
      <c r="R103" s="15">
        <v>44.223999999999997</v>
      </c>
      <c r="S103" s="15">
        <v>53.323</v>
      </c>
      <c r="T103" s="15">
        <v>51.719000000000001</v>
      </c>
      <c r="U103" s="15">
        <v>30.859000000000002</v>
      </c>
      <c r="V103" s="15">
        <v>10.654</v>
      </c>
      <c r="W103" s="15">
        <v>0</v>
      </c>
      <c r="X103" s="10">
        <f t="shared" si="12"/>
        <v>190.779</v>
      </c>
      <c r="Y103" s="10">
        <f t="shared" si="20"/>
        <v>83.34899999999999</v>
      </c>
      <c r="Z103" s="15">
        <v>17.905000000000001</v>
      </c>
      <c r="AA103" s="15"/>
      <c r="AB103" s="15">
        <v>17.905000000000001</v>
      </c>
      <c r="AC103" s="15"/>
      <c r="AD103" s="15">
        <v>17.905000000000001</v>
      </c>
      <c r="AE103" s="15"/>
      <c r="AF103" s="15">
        <v>17.905000000000001</v>
      </c>
      <c r="AG103" s="15"/>
      <c r="AH103" s="15">
        <v>17.905000000000001</v>
      </c>
      <c r="AI103" s="15"/>
      <c r="AJ103" s="15">
        <v>17.905000000000001</v>
      </c>
      <c r="AK103" s="15"/>
      <c r="AL103" s="11">
        <f t="shared" si="13"/>
        <v>107.43</v>
      </c>
      <c r="AM103" s="15">
        <f t="shared" si="21"/>
        <v>2695.0080000000003</v>
      </c>
      <c r="AN103" s="15">
        <v>0</v>
      </c>
      <c r="AO103" s="15">
        <v>0</v>
      </c>
      <c r="AP103" s="15">
        <v>0</v>
      </c>
      <c r="AQ103" s="15">
        <v>18.032</v>
      </c>
      <c r="AR103" s="15">
        <v>27.771000000000001</v>
      </c>
      <c r="AS103" s="17">
        <v>57.116</v>
      </c>
      <c r="AT103" s="11">
        <f t="shared" si="14"/>
        <v>102.919</v>
      </c>
      <c r="AU103" s="11">
        <f t="shared" si="15"/>
        <v>-4.5110000000000099</v>
      </c>
      <c r="AV103" s="12">
        <f t="shared" si="16"/>
        <v>199942.68619199991</v>
      </c>
      <c r="AW103" s="12">
        <f t="shared" si="17"/>
        <v>95.065940562951653</v>
      </c>
      <c r="AX103" s="13">
        <f t="shared" si="18"/>
        <v>5703.9564337770989</v>
      </c>
    </row>
    <row r="104" spans="1:50" x14ac:dyDescent="0.25">
      <c r="A104" s="6" t="s">
        <v>126</v>
      </c>
      <c r="B104" s="15">
        <v>4297.88</v>
      </c>
      <c r="C104" s="15"/>
      <c r="D104" s="16">
        <v>40.9</v>
      </c>
      <c r="E104" s="17"/>
      <c r="F104" s="16">
        <v>40.9</v>
      </c>
      <c r="G104" s="17"/>
      <c r="H104" s="16">
        <v>40.9</v>
      </c>
      <c r="I104" s="17"/>
      <c r="J104" s="16">
        <v>40.9</v>
      </c>
      <c r="K104" s="17"/>
      <c r="L104" s="16">
        <v>40.9</v>
      </c>
      <c r="M104" s="17"/>
      <c r="N104" s="16">
        <v>40.9</v>
      </c>
      <c r="O104" s="15"/>
      <c r="P104" s="10">
        <f t="shared" si="11"/>
        <v>245.4</v>
      </c>
      <c r="Q104" s="15">
        <f t="shared" si="19"/>
        <v>2544.7199999999998</v>
      </c>
      <c r="R104" s="15">
        <v>104.4</v>
      </c>
      <c r="S104" s="15">
        <v>102.81100000000001</v>
      </c>
      <c r="T104" s="15">
        <v>78.3</v>
      </c>
      <c r="U104" s="15">
        <v>43.503999999999998</v>
      </c>
      <c r="V104" s="15">
        <v>13.696</v>
      </c>
      <c r="W104" s="15">
        <v>0</v>
      </c>
      <c r="X104" s="10">
        <f t="shared" si="12"/>
        <v>342.71100000000007</v>
      </c>
      <c r="Y104" s="10">
        <f t="shared" si="20"/>
        <v>97.311000000000064</v>
      </c>
      <c r="Z104" s="15">
        <v>40.9</v>
      </c>
      <c r="AA104" s="15"/>
      <c r="AB104" s="15">
        <v>40.9</v>
      </c>
      <c r="AC104" s="15"/>
      <c r="AD104" s="15">
        <v>40.9</v>
      </c>
      <c r="AE104" s="15"/>
      <c r="AF104" s="15">
        <v>40.9</v>
      </c>
      <c r="AG104" s="15"/>
      <c r="AH104" s="15">
        <v>40.9</v>
      </c>
      <c r="AI104" s="15"/>
      <c r="AJ104" s="15">
        <v>40.9</v>
      </c>
      <c r="AK104" s="15"/>
      <c r="AL104" s="11">
        <f t="shared" si="13"/>
        <v>245.4</v>
      </c>
      <c r="AM104" s="15">
        <f t="shared" si="21"/>
        <v>2695.0080000000003</v>
      </c>
      <c r="AN104" s="15">
        <v>0</v>
      </c>
      <c r="AO104" s="15">
        <v>0</v>
      </c>
      <c r="AP104" s="15">
        <v>0</v>
      </c>
      <c r="AQ104" s="15">
        <v>56.999999999999993</v>
      </c>
      <c r="AR104" s="15">
        <v>61.6</v>
      </c>
      <c r="AS104" s="17">
        <v>85.936000000000007</v>
      </c>
      <c r="AT104" s="11">
        <f t="shared" si="14"/>
        <v>204.536</v>
      </c>
      <c r="AU104" s="11">
        <f t="shared" si="15"/>
        <v>-40.864000000000004</v>
      </c>
      <c r="AV104" s="12">
        <f t="shared" si="16"/>
        <v>137500.44100800011</v>
      </c>
      <c r="AW104" s="12">
        <f t="shared" si="17"/>
        <v>31.992619851647813</v>
      </c>
      <c r="AX104" s="13">
        <f t="shared" si="18"/>
        <v>1919.5571910988688</v>
      </c>
    </row>
    <row r="105" spans="1:50" x14ac:dyDescent="0.25">
      <c r="A105" s="6" t="s">
        <v>127</v>
      </c>
      <c r="B105" s="15">
        <v>4424.7</v>
      </c>
      <c r="C105" s="15"/>
      <c r="D105" s="16">
        <v>49.83</v>
      </c>
      <c r="E105" s="17"/>
      <c r="F105" s="16">
        <v>49.83</v>
      </c>
      <c r="G105" s="17"/>
      <c r="H105" s="16">
        <v>49.83</v>
      </c>
      <c r="I105" s="17"/>
      <c r="J105" s="16">
        <v>49.83</v>
      </c>
      <c r="K105" s="17"/>
      <c r="L105" s="16">
        <v>49.83</v>
      </c>
      <c r="M105" s="17"/>
      <c r="N105" s="16">
        <v>49.83</v>
      </c>
      <c r="O105" s="15"/>
      <c r="P105" s="10">
        <f t="shared" si="11"/>
        <v>298.97999999999996</v>
      </c>
      <c r="Q105" s="15">
        <f t="shared" si="19"/>
        <v>2544.7199999999998</v>
      </c>
      <c r="R105" s="15">
        <v>106.633</v>
      </c>
      <c r="S105" s="15">
        <v>124.67300000000002</v>
      </c>
      <c r="T105" s="15">
        <v>101.81399999999998</v>
      </c>
      <c r="U105" s="15">
        <v>61.134999999999998</v>
      </c>
      <c r="V105" s="15">
        <v>19</v>
      </c>
      <c r="W105" s="15">
        <v>0</v>
      </c>
      <c r="X105" s="10">
        <f t="shared" si="12"/>
        <v>413.255</v>
      </c>
      <c r="Y105" s="10">
        <f t="shared" si="20"/>
        <v>114.27500000000003</v>
      </c>
      <c r="Z105" s="15">
        <v>49.83</v>
      </c>
      <c r="AA105" s="15"/>
      <c r="AB105" s="15">
        <v>49.83</v>
      </c>
      <c r="AC105" s="15"/>
      <c r="AD105" s="15">
        <v>49.83</v>
      </c>
      <c r="AE105" s="15"/>
      <c r="AF105" s="15">
        <v>49.83</v>
      </c>
      <c r="AG105" s="15"/>
      <c r="AH105" s="15">
        <v>49.83</v>
      </c>
      <c r="AI105" s="15"/>
      <c r="AJ105" s="15">
        <v>49.83</v>
      </c>
      <c r="AK105" s="15"/>
      <c r="AL105" s="11">
        <f t="shared" si="13"/>
        <v>298.97999999999996</v>
      </c>
      <c r="AM105" s="15">
        <f t="shared" si="21"/>
        <v>2695.0080000000003</v>
      </c>
      <c r="AN105" s="15">
        <v>0</v>
      </c>
      <c r="AO105" s="15">
        <v>0</v>
      </c>
      <c r="AP105" s="15">
        <v>0</v>
      </c>
      <c r="AQ105" s="15">
        <v>56.683999999999997</v>
      </c>
      <c r="AR105" s="15">
        <v>74.361000000000004</v>
      </c>
      <c r="AS105" s="17">
        <v>112.852</v>
      </c>
      <c r="AT105" s="11">
        <f t="shared" si="14"/>
        <v>243.89700000000002</v>
      </c>
      <c r="AU105" s="11">
        <f t="shared" si="15"/>
        <v>-55.082999999999942</v>
      </c>
      <c r="AV105" s="12">
        <f t="shared" si="16"/>
        <v>142348.75233600024</v>
      </c>
      <c r="AW105" s="12">
        <f t="shared" si="17"/>
        <v>32.171390678690138</v>
      </c>
      <c r="AX105" s="13">
        <f t="shared" si="18"/>
        <v>1930.2834407214082</v>
      </c>
    </row>
    <row r="106" spans="1:50" x14ac:dyDescent="0.25">
      <c r="A106" s="5" t="s">
        <v>128</v>
      </c>
      <c r="B106" s="15">
        <v>2811.7</v>
      </c>
      <c r="C106" s="15"/>
      <c r="D106" s="16">
        <v>36.58</v>
      </c>
      <c r="E106" s="17"/>
      <c r="F106" s="16">
        <v>36.58</v>
      </c>
      <c r="G106" s="17"/>
      <c r="H106" s="16">
        <v>36.58</v>
      </c>
      <c r="I106" s="17"/>
      <c r="J106" s="16">
        <v>36.58</v>
      </c>
      <c r="K106" s="17"/>
      <c r="L106" s="16">
        <v>36.58</v>
      </c>
      <c r="M106" s="17"/>
      <c r="N106" s="16">
        <v>36.58</v>
      </c>
      <c r="O106" s="15"/>
      <c r="P106" s="10">
        <f t="shared" si="11"/>
        <v>219.47999999999996</v>
      </c>
      <c r="Q106" s="15">
        <f t="shared" si="19"/>
        <v>2544.7199999999998</v>
      </c>
      <c r="R106" s="15">
        <v>74.807849999999988</v>
      </c>
      <c r="S106" s="15">
        <v>87.191325000000006</v>
      </c>
      <c r="T106" s="15">
        <v>71.219850000000008</v>
      </c>
      <c r="U106" s="15">
        <v>44.512650000000008</v>
      </c>
      <c r="V106" s="15">
        <v>14.048774999999999</v>
      </c>
      <c r="W106" s="15">
        <v>0</v>
      </c>
      <c r="X106" s="10">
        <f t="shared" si="12"/>
        <v>291.78044999999997</v>
      </c>
      <c r="Y106" s="10">
        <f t="shared" si="20"/>
        <v>72.300450000000012</v>
      </c>
      <c r="Z106" s="15">
        <v>36.58</v>
      </c>
      <c r="AA106" s="15"/>
      <c r="AB106" s="15">
        <v>36.58</v>
      </c>
      <c r="AC106" s="15"/>
      <c r="AD106" s="15">
        <v>36.58</v>
      </c>
      <c r="AE106" s="15"/>
      <c r="AF106" s="15">
        <v>36.58</v>
      </c>
      <c r="AG106" s="15"/>
      <c r="AH106" s="15">
        <v>36.58</v>
      </c>
      <c r="AI106" s="15"/>
      <c r="AJ106" s="15">
        <v>36.58</v>
      </c>
      <c r="AK106" s="15"/>
      <c r="AL106" s="11">
        <f t="shared" si="13"/>
        <v>219.47999999999996</v>
      </c>
      <c r="AM106" s="15">
        <f t="shared" si="21"/>
        <v>2695.0080000000003</v>
      </c>
      <c r="AN106" s="15">
        <v>0</v>
      </c>
      <c r="AO106" s="15">
        <v>0</v>
      </c>
      <c r="AP106" s="15">
        <v>0</v>
      </c>
      <c r="AQ106" s="15">
        <v>44.730074999999999</v>
      </c>
      <c r="AR106" s="15">
        <v>52.854750000000003</v>
      </c>
      <c r="AS106" s="17">
        <v>83.76809999999999</v>
      </c>
      <c r="AT106" s="11">
        <f t="shared" si="14"/>
        <v>181.35292499999997</v>
      </c>
      <c r="AU106" s="11">
        <f t="shared" si="15"/>
        <v>-38.127074999999991</v>
      </c>
      <c r="AV106" s="12">
        <f t="shared" si="16"/>
        <v>81231.628982400041</v>
      </c>
      <c r="AW106" s="12">
        <f t="shared" si="17"/>
        <v>28.890574735000193</v>
      </c>
      <c r="AX106" s="13">
        <f t="shared" si="18"/>
        <v>1733.4344841000116</v>
      </c>
    </row>
    <row r="107" spans="1:50" x14ac:dyDescent="0.25">
      <c r="A107" s="6" t="s">
        <v>129</v>
      </c>
      <c r="B107" s="15">
        <v>2979.4</v>
      </c>
      <c r="C107" s="15"/>
      <c r="D107" s="16">
        <v>50.5</v>
      </c>
      <c r="E107" s="17"/>
      <c r="F107" s="16">
        <v>50.5</v>
      </c>
      <c r="G107" s="17"/>
      <c r="H107" s="16">
        <v>50.5</v>
      </c>
      <c r="I107" s="17"/>
      <c r="J107" s="16">
        <v>50.5</v>
      </c>
      <c r="K107" s="17"/>
      <c r="L107" s="16">
        <v>50.5</v>
      </c>
      <c r="M107" s="17"/>
      <c r="N107" s="16">
        <v>50.5</v>
      </c>
      <c r="O107" s="15"/>
      <c r="P107" s="10">
        <f t="shared" si="11"/>
        <v>303</v>
      </c>
      <c r="Q107" s="15">
        <f t="shared" si="19"/>
        <v>2544.7199999999998</v>
      </c>
      <c r="R107" s="15">
        <v>109.232</v>
      </c>
      <c r="S107" s="15">
        <v>127</v>
      </c>
      <c r="T107" s="15">
        <v>106.36499999999999</v>
      </c>
      <c r="U107" s="15">
        <v>72.531999999999996</v>
      </c>
      <c r="V107" s="15">
        <v>26</v>
      </c>
      <c r="W107" s="15">
        <v>0</v>
      </c>
      <c r="X107" s="10">
        <f t="shared" si="12"/>
        <v>441.12899999999996</v>
      </c>
      <c r="Y107" s="10">
        <f t="shared" si="20"/>
        <v>138.12899999999996</v>
      </c>
      <c r="Z107" s="15">
        <v>50.5</v>
      </c>
      <c r="AA107" s="15"/>
      <c r="AB107" s="15">
        <v>50.5</v>
      </c>
      <c r="AC107" s="15"/>
      <c r="AD107" s="15">
        <v>50.5</v>
      </c>
      <c r="AE107" s="15"/>
      <c r="AF107" s="15">
        <v>50.5</v>
      </c>
      <c r="AG107" s="15"/>
      <c r="AH107" s="15">
        <v>50.5</v>
      </c>
      <c r="AI107" s="15"/>
      <c r="AJ107" s="15">
        <v>50.5</v>
      </c>
      <c r="AK107" s="15"/>
      <c r="AL107" s="11">
        <f t="shared" si="13"/>
        <v>303</v>
      </c>
      <c r="AM107" s="15">
        <f t="shared" si="21"/>
        <v>2695.0080000000003</v>
      </c>
      <c r="AN107" s="15">
        <v>0</v>
      </c>
      <c r="AO107" s="15">
        <v>0</v>
      </c>
      <c r="AP107" s="15">
        <v>0</v>
      </c>
      <c r="AQ107" s="15">
        <v>62.076999999999991</v>
      </c>
      <c r="AR107" s="15">
        <v>75.254999999999995</v>
      </c>
      <c r="AS107" s="17">
        <v>99.739000000000004</v>
      </c>
      <c r="AT107" s="11">
        <f t="shared" si="14"/>
        <v>237.071</v>
      </c>
      <c r="AU107" s="11">
        <f t="shared" si="15"/>
        <v>-65.929000000000002</v>
      </c>
      <c r="AV107" s="12">
        <f t="shared" si="16"/>
        <v>173820.44644799983</v>
      </c>
      <c r="AW107" s="12">
        <f t="shared" si="17"/>
        <v>58.340755335973626</v>
      </c>
      <c r="AX107" s="13">
        <f t="shared" si="18"/>
        <v>3500.4453201584174</v>
      </c>
    </row>
    <row r="108" spans="1:50" x14ac:dyDescent="0.25">
      <c r="A108" s="6" t="s">
        <v>130</v>
      </c>
      <c r="B108" s="15">
        <v>3553.8</v>
      </c>
      <c r="C108" s="15"/>
      <c r="D108" s="16">
        <v>46.53</v>
      </c>
      <c r="E108" s="17"/>
      <c r="F108" s="16">
        <v>46.53</v>
      </c>
      <c r="G108" s="17"/>
      <c r="H108" s="16">
        <v>46.53</v>
      </c>
      <c r="I108" s="17"/>
      <c r="J108" s="16">
        <v>46.53</v>
      </c>
      <c r="K108" s="17"/>
      <c r="L108" s="16">
        <v>46.53</v>
      </c>
      <c r="M108" s="17"/>
      <c r="N108" s="16">
        <v>46.53</v>
      </c>
      <c r="O108" s="15"/>
      <c r="P108" s="10">
        <f t="shared" si="11"/>
        <v>279.18</v>
      </c>
      <c r="Q108" s="15">
        <f t="shared" si="19"/>
        <v>2544.7199999999998</v>
      </c>
      <c r="R108" s="15">
        <v>83.912999999999997</v>
      </c>
      <c r="S108" s="15">
        <v>96.072000000000003</v>
      </c>
      <c r="T108" s="15">
        <v>82.495000000000005</v>
      </c>
      <c r="U108" s="15">
        <v>81.825000000000003</v>
      </c>
      <c r="V108" s="15">
        <v>33.841999999999999</v>
      </c>
      <c r="W108" s="15">
        <v>0</v>
      </c>
      <c r="X108" s="10">
        <f t="shared" si="12"/>
        <v>378.14699999999999</v>
      </c>
      <c r="Y108" s="10">
        <f t="shared" si="20"/>
        <v>98.966999999999985</v>
      </c>
      <c r="Z108" s="15">
        <v>46.53</v>
      </c>
      <c r="AA108" s="15"/>
      <c r="AB108" s="15">
        <v>46.53</v>
      </c>
      <c r="AC108" s="15"/>
      <c r="AD108" s="15">
        <v>46.53</v>
      </c>
      <c r="AE108" s="15"/>
      <c r="AF108" s="15">
        <v>46.53</v>
      </c>
      <c r="AG108" s="15"/>
      <c r="AH108" s="15">
        <v>46.53</v>
      </c>
      <c r="AI108" s="15"/>
      <c r="AJ108" s="15">
        <v>46.53</v>
      </c>
      <c r="AK108" s="15"/>
      <c r="AL108" s="11">
        <f t="shared" si="13"/>
        <v>279.18</v>
      </c>
      <c r="AM108" s="15">
        <f t="shared" si="21"/>
        <v>2695.0080000000003</v>
      </c>
      <c r="AN108" s="15">
        <v>0</v>
      </c>
      <c r="AO108" s="15">
        <v>0</v>
      </c>
      <c r="AP108" s="15">
        <v>0</v>
      </c>
      <c r="AQ108" s="15">
        <v>72.521000000000001</v>
      </c>
      <c r="AR108" s="15">
        <v>78.355999999999995</v>
      </c>
      <c r="AS108" s="17">
        <v>90.369</v>
      </c>
      <c r="AT108" s="11">
        <f t="shared" si="14"/>
        <v>241.24600000000001</v>
      </c>
      <c r="AU108" s="11">
        <f t="shared" si="15"/>
        <v>-37.933999999999997</v>
      </c>
      <c r="AV108" s="12">
        <f t="shared" si="16"/>
        <v>149610.87076799994</v>
      </c>
      <c r="AW108" s="12">
        <f t="shared" si="17"/>
        <v>42.098843707580599</v>
      </c>
      <c r="AX108" s="13">
        <f t="shared" si="18"/>
        <v>2525.9306224548359</v>
      </c>
    </row>
    <row r="109" spans="1:50" x14ac:dyDescent="0.25">
      <c r="A109" s="6" t="s">
        <v>131</v>
      </c>
      <c r="B109" s="15">
        <v>5260.8</v>
      </c>
      <c r="C109" s="15"/>
      <c r="D109" s="16">
        <v>90.6</v>
      </c>
      <c r="E109" s="17"/>
      <c r="F109" s="16">
        <v>90.6</v>
      </c>
      <c r="G109" s="17"/>
      <c r="H109" s="16">
        <v>90.6</v>
      </c>
      <c r="I109" s="17"/>
      <c r="J109" s="16">
        <v>90.6</v>
      </c>
      <c r="K109" s="17"/>
      <c r="L109" s="16">
        <v>90.6</v>
      </c>
      <c r="M109" s="17"/>
      <c r="N109" s="16">
        <v>90.6</v>
      </c>
      <c r="O109" s="15"/>
      <c r="P109" s="10">
        <f t="shared" si="11"/>
        <v>543.6</v>
      </c>
      <c r="Q109" s="15">
        <f t="shared" si="19"/>
        <v>2544.7199999999998</v>
      </c>
      <c r="R109" s="15">
        <v>194.79</v>
      </c>
      <c r="S109" s="15">
        <v>199.42699999999999</v>
      </c>
      <c r="T109" s="15">
        <v>188.012</v>
      </c>
      <c r="U109" s="15">
        <v>152.00299999999999</v>
      </c>
      <c r="V109" s="15">
        <v>82.53</v>
      </c>
      <c r="W109" s="15">
        <v>0</v>
      </c>
      <c r="X109" s="10">
        <f t="shared" si="12"/>
        <v>816.76199999999994</v>
      </c>
      <c r="Y109" s="10">
        <f t="shared" si="20"/>
        <v>273.16199999999992</v>
      </c>
      <c r="Z109" s="15">
        <v>90.6</v>
      </c>
      <c r="AA109" s="15"/>
      <c r="AB109" s="15">
        <v>90.6</v>
      </c>
      <c r="AC109" s="15"/>
      <c r="AD109" s="15">
        <v>90.6</v>
      </c>
      <c r="AE109" s="15"/>
      <c r="AF109" s="15">
        <v>90.6</v>
      </c>
      <c r="AG109" s="15"/>
      <c r="AH109" s="15">
        <v>90.6</v>
      </c>
      <c r="AI109" s="15"/>
      <c r="AJ109" s="15">
        <v>90.6</v>
      </c>
      <c r="AK109" s="15"/>
      <c r="AL109" s="11">
        <f t="shared" si="13"/>
        <v>543.6</v>
      </c>
      <c r="AM109" s="15">
        <f t="shared" si="21"/>
        <v>2695.0080000000003</v>
      </c>
      <c r="AN109" s="15">
        <v>0</v>
      </c>
      <c r="AO109" s="15">
        <v>0</v>
      </c>
      <c r="AP109" s="15">
        <v>0</v>
      </c>
      <c r="AQ109" s="15">
        <v>129.036</v>
      </c>
      <c r="AR109" s="15">
        <v>114.82699999999998</v>
      </c>
      <c r="AS109" s="17">
        <v>210.99600000000001</v>
      </c>
      <c r="AT109" s="11">
        <f t="shared" si="14"/>
        <v>454.85900000000004</v>
      </c>
      <c r="AU109" s="11">
        <f t="shared" si="15"/>
        <v>-88.740999999999985</v>
      </c>
      <c r="AV109" s="12">
        <f t="shared" si="16"/>
        <v>455963.09971199976</v>
      </c>
      <c r="AW109" s="12">
        <f t="shared" si="17"/>
        <v>86.671817919707976</v>
      </c>
      <c r="AX109" s="13">
        <f t="shared" si="18"/>
        <v>5200.3090751824784</v>
      </c>
    </row>
    <row r="110" spans="1:50" x14ac:dyDescent="0.25">
      <c r="A110" s="6" t="s">
        <v>132</v>
      </c>
      <c r="B110" s="15">
        <v>1387.3</v>
      </c>
      <c r="C110" s="15"/>
      <c r="D110" s="16">
        <v>17.18</v>
      </c>
      <c r="E110" s="17"/>
      <c r="F110" s="16">
        <v>17.18</v>
      </c>
      <c r="G110" s="17"/>
      <c r="H110" s="16">
        <v>17.18</v>
      </c>
      <c r="I110" s="17"/>
      <c r="J110" s="16">
        <v>17.18</v>
      </c>
      <c r="K110" s="17"/>
      <c r="L110" s="16">
        <v>17.18</v>
      </c>
      <c r="M110" s="17"/>
      <c r="N110" s="16">
        <v>17.18</v>
      </c>
      <c r="O110" s="15"/>
      <c r="P110" s="10">
        <f t="shared" si="11"/>
        <v>103.08000000000001</v>
      </c>
      <c r="Q110" s="15">
        <f t="shared" si="19"/>
        <v>2544.7199999999998</v>
      </c>
      <c r="R110" s="15">
        <v>42.851999999999997</v>
      </c>
      <c r="S110" s="15">
        <v>45.054000000000002</v>
      </c>
      <c r="T110" s="15">
        <v>33.93</v>
      </c>
      <c r="U110" s="15">
        <v>20.565999999999999</v>
      </c>
      <c r="V110" s="15">
        <v>7.6859999999999999</v>
      </c>
      <c r="W110" s="15">
        <v>0</v>
      </c>
      <c r="X110" s="10">
        <f t="shared" si="12"/>
        <v>150.08800000000002</v>
      </c>
      <c r="Y110" s="10">
        <f t="shared" si="20"/>
        <v>47.00800000000001</v>
      </c>
      <c r="Z110" s="15">
        <v>17.18</v>
      </c>
      <c r="AA110" s="15"/>
      <c r="AB110" s="15">
        <v>17.18</v>
      </c>
      <c r="AC110" s="15"/>
      <c r="AD110" s="15">
        <v>17.18</v>
      </c>
      <c r="AE110" s="15"/>
      <c r="AF110" s="15">
        <v>17.18</v>
      </c>
      <c r="AG110" s="15"/>
      <c r="AH110" s="15">
        <v>17.18</v>
      </c>
      <c r="AI110" s="15"/>
      <c r="AJ110" s="15">
        <v>17.18</v>
      </c>
      <c r="AK110" s="15"/>
      <c r="AL110" s="11">
        <f t="shared" si="13"/>
        <v>103.08000000000001</v>
      </c>
      <c r="AM110" s="15">
        <f t="shared" si="21"/>
        <v>2695.0080000000003</v>
      </c>
      <c r="AN110" s="15">
        <v>0</v>
      </c>
      <c r="AO110" s="15">
        <v>0</v>
      </c>
      <c r="AP110" s="15">
        <v>0</v>
      </c>
      <c r="AQ110" s="15">
        <v>24.33</v>
      </c>
      <c r="AR110" s="15">
        <v>28.294000000000004</v>
      </c>
      <c r="AS110" s="17">
        <v>37.899000000000001</v>
      </c>
      <c r="AT110" s="11">
        <f t="shared" si="14"/>
        <v>90.522999999999996</v>
      </c>
      <c r="AU110" s="11">
        <f t="shared" si="15"/>
        <v>-12.557000000000016</v>
      </c>
      <c r="AV110" s="12">
        <f t="shared" si="16"/>
        <v>85780.982303999961</v>
      </c>
      <c r="AW110" s="12">
        <f t="shared" si="17"/>
        <v>61.833044261515148</v>
      </c>
      <c r="AX110" s="13">
        <f t="shared" si="18"/>
        <v>3709.9826556909088</v>
      </c>
    </row>
    <row r="111" spans="1:50" x14ac:dyDescent="0.25">
      <c r="A111" s="6" t="s">
        <v>133</v>
      </c>
      <c r="B111" s="15">
        <v>1423.5</v>
      </c>
      <c r="C111" s="15"/>
      <c r="D111" s="16">
        <v>21.19</v>
      </c>
      <c r="E111" s="17"/>
      <c r="F111" s="16">
        <v>21.19</v>
      </c>
      <c r="G111" s="17"/>
      <c r="H111" s="16">
        <v>21.19</v>
      </c>
      <c r="I111" s="17"/>
      <c r="J111" s="16">
        <v>21.19</v>
      </c>
      <c r="K111" s="17"/>
      <c r="L111" s="16">
        <v>21.19</v>
      </c>
      <c r="M111" s="17"/>
      <c r="N111" s="16">
        <v>21.19</v>
      </c>
      <c r="O111" s="15"/>
      <c r="P111" s="10">
        <f t="shared" si="11"/>
        <v>127.14</v>
      </c>
      <c r="Q111" s="15">
        <f t="shared" si="19"/>
        <v>2544.7199999999998</v>
      </c>
      <c r="R111" s="15">
        <v>52.25500000000001</v>
      </c>
      <c r="S111" s="15">
        <v>54.618000000000002</v>
      </c>
      <c r="T111" s="15">
        <v>40.820999999999998</v>
      </c>
      <c r="U111" s="15">
        <v>25.496999999999996</v>
      </c>
      <c r="V111" s="15">
        <v>9.6560000000000006</v>
      </c>
      <c r="W111" s="15">
        <v>0</v>
      </c>
      <c r="X111" s="10">
        <f t="shared" si="12"/>
        <v>182.84700000000001</v>
      </c>
      <c r="Y111" s="10">
        <f t="shared" si="20"/>
        <v>55.707000000000008</v>
      </c>
      <c r="Z111" s="15">
        <v>21.19</v>
      </c>
      <c r="AA111" s="15"/>
      <c r="AB111" s="15">
        <v>21.19</v>
      </c>
      <c r="AC111" s="15"/>
      <c r="AD111" s="15">
        <v>21.19</v>
      </c>
      <c r="AE111" s="15"/>
      <c r="AF111" s="15">
        <v>21.19</v>
      </c>
      <c r="AG111" s="15"/>
      <c r="AH111" s="15">
        <v>21.19</v>
      </c>
      <c r="AI111" s="15"/>
      <c r="AJ111" s="15">
        <v>21.19</v>
      </c>
      <c r="AK111" s="15"/>
      <c r="AL111" s="11">
        <f t="shared" si="13"/>
        <v>127.14</v>
      </c>
      <c r="AM111" s="15">
        <f t="shared" si="21"/>
        <v>2695.0080000000003</v>
      </c>
      <c r="AN111" s="15">
        <v>0</v>
      </c>
      <c r="AO111" s="15">
        <v>0</v>
      </c>
      <c r="AP111" s="15">
        <v>0</v>
      </c>
      <c r="AQ111" s="15">
        <v>30.279</v>
      </c>
      <c r="AR111" s="15">
        <v>34.195999999999998</v>
      </c>
      <c r="AS111" s="17">
        <v>46.616</v>
      </c>
      <c r="AT111" s="11">
        <f t="shared" si="14"/>
        <v>111.09099999999999</v>
      </c>
      <c r="AU111" s="11">
        <f t="shared" si="15"/>
        <v>-16.049000000000007</v>
      </c>
      <c r="AV111" s="12">
        <f t="shared" si="16"/>
        <v>98506.533647999997</v>
      </c>
      <c r="AW111" s="12">
        <f t="shared" si="17"/>
        <v>69.20023438566912</v>
      </c>
      <c r="AX111" s="13">
        <f t="shared" si="18"/>
        <v>4152.0140631401473</v>
      </c>
    </row>
    <row r="112" spans="1:50" x14ac:dyDescent="0.25">
      <c r="A112" s="6" t="s">
        <v>134</v>
      </c>
      <c r="B112" s="15">
        <v>3319.9</v>
      </c>
      <c r="C112" s="15"/>
      <c r="D112" s="16">
        <v>45.07</v>
      </c>
      <c r="E112" s="17"/>
      <c r="F112" s="16">
        <v>45.07</v>
      </c>
      <c r="G112" s="17"/>
      <c r="H112" s="16">
        <v>45.07</v>
      </c>
      <c r="I112" s="17"/>
      <c r="J112" s="16">
        <v>45.07</v>
      </c>
      <c r="K112" s="17"/>
      <c r="L112" s="16">
        <v>45.07</v>
      </c>
      <c r="M112" s="17"/>
      <c r="N112" s="16">
        <v>45.07</v>
      </c>
      <c r="O112" s="15"/>
      <c r="P112" s="10">
        <f t="shared" si="11"/>
        <v>270.42</v>
      </c>
      <c r="Q112" s="15">
        <f t="shared" si="19"/>
        <v>2544.7199999999998</v>
      </c>
      <c r="R112" s="15">
        <v>111.03</v>
      </c>
      <c r="S112" s="15">
        <v>116.31</v>
      </c>
      <c r="T112" s="15">
        <v>86.56</v>
      </c>
      <c r="U112" s="15">
        <v>55.188000000000002</v>
      </c>
      <c r="V112" s="15">
        <v>20.815999999999999</v>
      </c>
      <c r="W112" s="15">
        <v>0</v>
      </c>
      <c r="X112" s="10">
        <f t="shared" si="12"/>
        <v>389.90399999999994</v>
      </c>
      <c r="Y112" s="10">
        <f t="shared" si="20"/>
        <v>119.48399999999992</v>
      </c>
      <c r="Z112" s="15">
        <v>45.07</v>
      </c>
      <c r="AA112" s="15"/>
      <c r="AB112" s="15">
        <v>45.07</v>
      </c>
      <c r="AC112" s="15"/>
      <c r="AD112" s="15">
        <v>45.07</v>
      </c>
      <c r="AE112" s="15"/>
      <c r="AF112" s="15">
        <v>45.07</v>
      </c>
      <c r="AG112" s="15"/>
      <c r="AH112" s="15">
        <v>45.07</v>
      </c>
      <c r="AI112" s="15"/>
      <c r="AJ112" s="15">
        <v>45.07</v>
      </c>
      <c r="AK112" s="15"/>
      <c r="AL112" s="11">
        <f t="shared" si="13"/>
        <v>270.42</v>
      </c>
      <c r="AM112" s="15">
        <f t="shared" si="21"/>
        <v>2695.0080000000003</v>
      </c>
      <c r="AN112" s="15">
        <v>0</v>
      </c>
      <c r="AO112" s="15">
        <v>0</v>
      </c>
      <c r="AP112" s="15">
        <v>0</v>
      </c>
      <c r="AQ112" s="15">
        <v>67.465999999999994</v>
      </c>
      <c r="AR112" s="15">
        <v>73.691999999999993</v>
      </c>
      <c r="AS112" s="17">
        <v>97.686000000000007</v>
      </c>
      <c r="AT112" s="11">
        <f t="shared" si="14"/>
        <v>238.84399999999999</v>
      </c>
      <c r="AU112" s="11">
        <f t="shared" si="15"/>
        <v>-31.576000000000022</v>
      </c>
      <c r="AV112" s="12">
        <f t="shared" si="16"/>
        <v>218955.7518719997</v>
      </c>
      <c r="AW112" s="12">
        <f t="shared" si="17"/>
        <v>65.952514193800923</v>
      </c>
      <c r="AX112" s="13">
        <f t="shared" si="18"/>
        <v>3957.1508516280555</v>
      </c>
    </row>
    <row r="113" spans="1:50" x14ac:dyDescent="0.25">
      <c r="A113" s="5" t="s">
        <v>135</v>
      </c>
      <c r="B113" s="15">
        <v>6130.7</v>
      </c>
      <c r="C113" s="15"/>
      <c r="D113" s="16">
        <v>72.66</v>
      </c>
      <c r="E113" s="17"/>
      <c r="F113" s="16">
        <v>72.66</v>
      </c>
      <c r="G113" s="17"/>
      <c r="H113" s="16">
        <v>72.66</v>
      </c>
      <c r="I113" s="17"/>
      <c r="J113" s="16">
        <v>72.66</v>
      </c>
      <c r="K113" s="17"/>
      <c r="L113" s="16">
        <v>72.66</v>
      </c>
      <c r="M113" s="17"/>
      <c r="N113" s="16">
        <v>72.66</v>
      </c>
      <c r="O113" s="15"/>
      <c r="P113" s="10">
        <f t="shared" si="11"/>
        <v>435.95999999999992</v>
      </c>
      <c r="Q113" s="15">
        <f t="shared" si="19"/>
        <v>2544.7199999999998</v>
      </c>
      <c r="R113" s="15">
        <v>176.73777242799997</v>
      </c>
      <c r="S113" s="15">
        <v>176.38393651199999</v>
      </c>
      <c r="T113" s="15">
        <v>173.54297953999998</v>
      </c>
      <c r="U113" s="15">
        <v>107.673482924</v>
      </c>
      <c r="V113" s="15">
        <v>49.814308627999999</v>
      </c>
      <c r="W113" s="15">
        <v>0</v>
      </c>
      <c r="X113" s="10">
        <f t="shared" si="12"/>
        <v>684.15248003200008</v>
      </c>
      <c r="Y113" s="10">
        <f t="shared" si="20"/>
        <v>248.19248003200016</v>
      </c>
      <c r="Z113" s="15">
        <v>72.66</v>
      </c>
      <c r="AA113" s="15"/>
      <c r="AB113" s="15">
        <v>72.66</v>
      </c>
      <c r="AC113" s="15"/>
      <c r="AD113" s="15">
        <v>72.66</v>
      </c>
      <c r="AE113" s="15"/>
      <c r="AF113" s="15">
        <v>72.66</v>
      </c>
      <c r="AG113" s="15"/>
      <c r="AH113" s="15">
        <v>72.66</v>
      </c>
      <c r="AI113" s="15"/>
      <c r="AJ113" s="15">
        <v>72.66</v>
      </c>
      <c r="AK113" s="15"/>
      <c r="AL113" s="11">
        <f t="shared" si="13"/>
        <v>435.95999999999992</v>
      </c>
      <c r="AM113" s="15">
        <f t="shared" si="21"/>
        <v>2695.0080000000003</v>
      </c>
      <c r="AN113" s="15">
        <v>0</v>
      </c>
      <c r="AO113" s="15">
        <v>0</v>
      </c>
      <c r="AP113" s="15">
        <v>0</v>
      </c>
      <c r="AQ113" s="15">
        <v>78.961425508000005</v>
      </c>
      <c r="AR113" s="15">
        <v>103.419049496</v>
      </c>
      <c r="AS113" s="17">
        <v>201.61458461200002</v>
      </c>
      <c r="AT113" s="11">
        <f t="shared" si="14"/>
        <v>383.99505961600005</v>
      </c>
      <c r="AU113" s="11">
        <f t="shared" si="15"/>
        <v>-51.964940383999874</v>
      </c>
      <c r="AV113" s="12">
        <f t="shared" si="16"/>
        <v>491534.43773262872</v>
      </c>
      <c r="AW113" s="12">
        <f t="shared" si="17"/>
        <v>80.175907764631887</v>
      </c>
      <c r="AX113" s="13">
        <f t="shared" si="18"/>
        <v>4810.5544658779136</v>
      </c>
    </row>
    <row r="114" spans="1:50" x14ac:dyDescent="0.25">
      <c r="A114" s="6" t="s">
        <v>136</v>
      </c>
      <c r="B114" s="15">
        <v>783.9</v>
      </c>
      <c r="C114" s="15"/>
      <c r="D114" s="16">
        <v>8.86</v>
      </c>
      <c r="E114" s="17"/>
      <c r="F114" s="16">
        <v>8.86</v>
      </c>
      <c r="G114" s="17"/>
      <c r="H114" s="16">
        <v>8.86</v>
      </c>
      <c r="I114" s="17"/>
      <c r="J114" s="16">
        <v>8.86</v>
      </c>
      <c r="K114" s="17"/>
      <c r="L114" s="16">
        <v>8.86</v>
      </c>
      <c r="M114" s="17"/>
      <c r="N114" s="16">
        <v>8.86</v>
      </c>
      <c r="O114" s="15"/>
      <c r="P114" s="10">
        <f t="shared" si="11"/>
        <v>53.16</v>
      </c>
      <c r="Q114" s="15">
        <f t="shared" si="19"/>
        <v>2544.7199999999998</v>
      </c>
      <c r="R114" s="15">
        <v>20.975000000000001</v>
      </c>
      <c r="S114" s="15">
        <v>20.905999999999999</v>
      </c>
      <c r="T114" s="15">
        <v>20.433</v>
      </c>
      <c r="U114" s="15">
        <v>12.89</v>
      </c>
      <c r="V114" s="15">
        <v>6.0709999999999997</v>
      </c>
      <c r="W114" s="15">
        <v>0</v>
      </c>
      <c r="X114" s="10">
        <f t="shared" si="12"/>
        <v>81.275000000000006</v>
      </c>
      <c r="Y114" s="10">
        <f t="shared" si="20"/>
        <v>28.115000000000009</v>
      </c>
      <c r="Z114" s="15">
        <v>8.86</v>
      </c>
      <c r="AA114" s="15"/>
      <c r="AB114" s="15">
        <v>8.86</v>
      </c>
      <c r="AC114" s="15"/>
      <c r="AD114" s="15">
        <v>8.86</v>
      </c>
      <c r="AE114" s="15"/>
      <c r="AF114" s="15">
        <v>8.86</v>
      </c>
      <c r="AG114" s="15"/>
      <c r="AH114" s="15">
        <v>8.86</v>
      </c>
      <c r="AI114" s="15"/>
      <c r="AJ114" s="15">
        <v>8.86</v>
      </c>
      <c r="AK114" s="15"/>
      <c r="AL114" s="11">
        <f t="shared" si="13"/>
        <v>53.16</v>
      </c>
      <c r="AM114" s="15">
        <f t="shared" si="21"/>
        <v>2695.0080000000003</v>
      </c>
      <c r="AN114" s="15">
        <v>0</v>
      </c>
      <c r="AO114" s="15">
        <v>0</v>
      </c>
      <c r="AP114" s="15">
        <v>0</v>
      </c>
      <c r="AQ114" s="15">
        <v>8.61</v>
      </c>
      <c r="AR114" s="15">
        <v>13.381000000000002</v>
      </c>
      <c r="AS114" s="17">
        <v>25.696000000000002</v>
      </c>
      <c r="AT114" s="11">
        <f t="shared" si="14"/>
        <v>47.686999999999998</v>
      </c>
      <c r="AU114" s="11">
        <f t="shared" si="15"/>
        <v>-5.472999999999999</v>
      </c>
      <c r="AV114" s="12">
        <f t="shared" si="16"/>
        <v>56795.024016000025</v>
      </c>
      <c r="AW114" s="12">
        <f t="shared" si="17"/>
        <v>72.451873983926561</v>
      </c>
      <c r="AX114" s="13">
        <f t="shared" si="18"/>
        <v>4347.1124390355935</v>
      </c>
    </row>
    <row r="115" spans="1:50" x14ac:dyDescent="0.25">
      <c r="A115" s="6" t="s">
        <v>137</v>
      </c>
      <c r="B115" s="15">
        <v>1410.3</v>
      </c>
      <c r="C115" s="15"/>
      <c r="D115" s="16">
        <v>20.57</v>
      </c>
      <c r="E115" s="17"/>
      <c r="F115" s="16">
        <v>20.57</v>
      </c>
      <c r="G115" s="17"/>
      <c r="H115" s="16">
        <v>20.57</v>
      </c>
      <c r="I115" s="17"/>
      <c r="J115" s="16">
        <v>20.57</v>
      </c>
      <c r="K115" s="17"/>
      <c r="L115" s="16">
        <v>20.57</v>
      </c>
      <c r="M115" s="17"/>
      <c r="N115" s="16">
        <v>20.57</v>
      </c>
      <c r="O115" s="15"/>
      <c r="P115" s="10">
        <f t="shared" si="11"/>
        <v>123.41999999999999</v>
      </c>
      <c r="Q115" s="15">
        <f t="shared" si="19"/>
        <v>2544.7199999999998</v>
      </c>
      <c r="R115" s="15">
        <v>49.227157518000006</v>
      </c>
      <c r="S115" s="15">
        <v>51.579659053999997</v>
      </c>
      <c r="T115" s="15">
        <v>38.142234053000003</v>
      </c>
      <c r="U115" s="15">
        <v>25.440851512999998</v>
      </c>
      <c r="V115" s="15">
        <v>8.458731049999999</v>
      </c>
      <c r="W115" s="15">
        <v>0</v>
      </c>
      <c r="X115" s="10">
        <f t="shared" si="12"/>
        <v>172.84863318800004</v>
      </c>
      <c r="Y115" s="10">
        <f t="shared" si="20"/>
        <v>49.428633188000049</v>
      </c>
      <c r="Z115" s="15">
        <v>20.57</v>
      </c>
      <c r="AA115" s="15"/>
      <c r="AB115" s="15">
        <v>20.57</v>
      </c>
      <c r="AC115" s="15"/>
      <c r="AD115" s="15">
        <v>20.57</v>
      </c>
      <c r="AE115" s="15"/>
      <c r="AF115" s="15">
        <v>20.57</v>
      </c>
      <c r="AG115" s="15"/>
      <c r="AH115" s="15">
        <v>20.57</v>
      </c>
      <c r="AI115" s="15"/>
      <c r="AJ115" s="15">
        <v>20.57</v>
      </c>
      <c r="AK115" s="15"/>
      <c r="AL115" s="11">
        <f t="shared" si="13"/>
        <v>123.41999999999999</v>
      </c>
      <c r="AM115" s="15">
        <f t="shared" si="21"/>
        <v>2695.0080000000003</v>
      </c>
      <c r="AN115" s="15">
        <v>0</v>
      </c>
      <c r="AO115" s="15">
        <v>0</v>
      </c>
      <c r="AP115" s="15">
        <v>0</v>
      </c>
      <c r="AQ115" s="15">
        <v>27.975813635000002</v>
      </c>
      <c r="AR115" s="15">
        <v>32.699417058000002</v>
      </c>
      <c r="AS115" s="17">
        <v>43.938457716999999</v>
      </c>
      <c r="AT115" s="11">
        <f t="shared" si="14"/>
        <v>104.61368841000001</v>
      </c>
      <c r="AU115" s="11">
        <f t="shared" si="15"/>
        <v>-18.806311589999979</v>
      </c>
      <c r="AV115" s="12">
        <f t="shared" si="16"/>
        <v>75098.871260624801</v>
      </c>
      <c r="AW115" s="12">
        <f t="shared" si="17"/>
        <v>53.250280976121964</v>
      </c>
      <c r="AX115" s="13">
        <f t="shared" si="18"/>
        <v>3195.0168585673177</v>
      </c>
    </row>
    <row r="116" spans="1:50" x14ac:dyDescent="0.25">
      <c r="A116" s="5" t="s">
        <v>138</v>
      </c>
      <c r="B116" s="15">
        <v>2171</v>
      </c>
      <c r="C116" s="15"/>
      <c r="D116" s="16">
        <v>27.22</v>
      </c>
      <c r="E116" s="17"/>
      <c r="F116" s="16">
        <v>27.22</v>
      </c>
      <c r="G116" s="17"/>
      <c r="H116" s="16">
        <v>27.22</v>
      </c>
      <c r="I116" s="17"/>
      <c r="J116" s="16">
        <v>27.22</v>
      </c>
      <c r="K116" s="17"/>
      <c r="L116" s="16">
        <v>27.22</v>
      </c>
      <c r="M116" s="17"/>
      <c r="N116" s="16">
        <v>27.22</v>
      </c>
      <c r="O116" s="15"/>
      <c r="P116" s="10">
        <f t="shared" si="11"/>
        <v>163.32</v>
      </c>
      <c r="Q116" s="15">
        <f t="shared" si="19"/>
        <v>2544.7199999999998</v>
      </c>
      <c r="R116" s="15">
        <v>70.392333974399989</v>
      </c>
      <c r="S116" s="15">
        <v>81.529723948799983</v>
      </c>
      <c r="T116" s="15">
        <v>52.663254729599991</v>
      </c>
      <c r="U116" s="15">
        <v>30.776171414399997</v>
      </c>
      <c r="V116" s="15">
        <v>10.632029952</v>
      </c>
      <c r="W116" s="15">
        <v>0</v>
      </c>
      <c r="X116" s="10">
        <f t="shared" si="12"/>
        <v>245.99351401919998</v>
      </c>
      <c r="Y116" s="10">
        <f t="shared" si="20"/>
        <v>82.673514019199985</v>
      </c>
      <c r="Z116" s="15">
        <v>27.22</v>
      </c>
      <c r="AA116" s="15"/>
      <c r="AB116" s="15">
        <v>27.22</v>
      </c>
      <c r="AC116" s="15"/>
      <c r="AD116" s="15">
        <v>27.22</v>
      </c>
      <c r="AE116" s="15"/>
      <c r="AF116" s="15">
        <v>27.22</v>
      </c>
      <c r="AG116" s="15"/>
      <c r="AH116" s="15">
        <v>27.22</v>
      </c>
      <c r="AI116" s="15"/>
      <c r="AJ116" s="15">
        <v>27.22</v>
      </c>
      <c r="AK116" s="15"/>
      <c r="AL116" s="11">
        <f t="shared" si="13"/>
        <v>163.32</v>
      </c>
      <c r="AM116" s="15">
        <f t="shared" si="21"/>
        <v>2695.0080000000003</v>
      </c>
      <c r="AN116" s="15">
        <v>0</v>
      </c>
      <c r="AO116" s="15">
        <v>0</v>
      </c>
      <c r="AP116" s="15">
        <v>0</v>
      </c>
      <c r="AQ116" s="15">
        <v>30.071037580799999</v>
      </c>
      <c r="AR116" s="15">
        <v>43.131673737600003</v>
      </c>
      <c r="AS116" s="17">
        <v>67.979811254400005</v>
      </c>
      <c r="AT116" s="11">
        <f t="shared" si="14"/>
        <v>141.1825225728</v>
      </c>
      <c r="AU116" s="11">
        <f t="shared" si="15"/>
        <v>-22.137477427199997</v>
      </c>
      <c r="AV116" s="12">
        <f t="shared" si="16"/>
        <v>150720.26582881517</v>
      </c>
      <c r="AW116" s="12">
        <f t="shared" si="17"/>
        <v>69.424350911476353</v>
      </c>
      <c r="AX116" s="13">
        <f t="shared" si="18"/>
        <v>4165.4610546885815</v>
      </c>
    </row>
    <row r="117" spans="1:50" x14ac:dyDescent="0.25">
      <c r="A117" s="5" t="s">
        <v>139</v>
      </c>
      <c r="B117" s="15">
        <v>3848.1</v>
      </c>
      <c r="C117" s="15"/>
      <c r="D117" s="16">
        <v>44.46</v>
      </c>
      <c r="E117" s="17"/>
      <c r="F117" s="16">
        <v>44.46</v>
      </c>
      <c r="G117" s="17"/>
      <c r="H117" s="16">
        <v>44.46</v>
      </c>
      <c r="I117" s="17"/>
      <c r="J117" s="16">
        <v>44.46</v>
      </c>
      <c r="K117" s="17"/>
      <c r="L117" s="16">
        <v>44.46</v>
      </c>
      <c r="M117" s="17"/>
      <c r="N117" s="16">
        <v>44.46</v>
      </c>
      <c r="O117" s="15"/>
      <c r="P117" s="10">
        <f t="shared" si="11"/>
        <v>266.76</v>
      </c>
      <c r="Q117" s="15">
        <f t="shared" si="19"/>
        <v>2544.7199999999998</v>
      </c>
      <c r="R117" s="15">
        <v>141.62279161999999</v>
      </c>
      <c r="S117" s="15">
        <v>137.64561209999999</v>
      </c>
      <c r="T117" s="15">
        <v>88.95018718</v>
      </c>
      <c r="U117" s="15">
        <v>62.872468359999999</v>
      </c>
      <c r="V117" s="15">
        <v>20.269601999999999</v>
      </c>
      <c r="W117" s="15">
        <v>0</v>
      </c>
      <c r="X117" s="10">
        <f t="shared" si="12"/>
        <v>451.36066125999997</v>
      </c>
      <c r="Y117" s="10">
        <f t="shared" si="20"/>
        <v>184.60066125999998</v>
      </c>
      <c r="Z117" s="15">
        <v>44.46</v>
      </c>
      <c r="AA117" s="15"/>
      <c r="AB117" s="15">
        <v>44.46</v>
      </c>
      <c r="AC117" s="15"/>
      <c r="AD117" s="15">
        <v>44.46</v>
      </c>
      <c r="AE117" s="15"/>
      <c r="AF117" s="15">
        <v>44.46</v>
      </c>
      <c r="AG117" s="15"/>
      <c r="AH117" s="15">
        <v>44.46</v>
      </c>
      <c r="AI117" s="15"/>
      <c r="AJ117" s="15">
        <v>44.46</v>
      </c>
      <c r="AK117" s="15"/>
      <c r="AL117" s="11">
        <f t="shared" si="13"/>
        <v>266.76</v>
      </c>
      <c r="AM117" s="15">
        <f t="shared" si="21"/>
        <v>2695.0080000000003</v>
      </c>
      <c r="AN117" s="15">
        <v>0</v>
      </c>
      <c r="AO117" s="15">
        <v>0</v>
      </c>
      <c r="AP117" s="15">
        <v>0</v>
      </c>
      <c r="AQ117" s="15">
        <v>46.71684484</v>
      </c>
      <c r="AR117" s="15">
        <v>68.928324759999995</v>
      </c>
      <c r="AS117" s="17">
        <v>110.30667360000001</v>
      </c>
      <c r="AT117" s="11">
        <f t="shared" si="14"/>
        <v>225.95184320000001</v>
      </c>
      <c r="AU117" s="11">
        <f t="shared" si="15"/>
        <v>-40.808156799999978</v>
      </c>
      <c r="AV117" s="12">
        <f t="shared" si="16"/>
        <v>359778.68568029278</v>
      </c>
      <c r="AW117" s="12">
        <f t="shared" si="17"/>
        <v>93.495149731112178</v>
      </c>
      <c r="AX117" s="13">
        <f t="shared" si="18"/>
        <v>5609.7089838667307</v>
      </c>
    </row>
    <row r="118" spans="1:50" x14ac:dyDescent="0.25">
      <c r="A118" s="5" t="s">
        <v>140</v>
      </c>
      <c r="B118" s="15">
        <v>2906.4</v>
      </c>
      <c r="C118" s="15"/>
      <c r="D118" s="16">
        <v>29.71</v>
      </c>
      <c r="E118" s="17"/>
      <c r="F118" s="16">
        <v>29.71</v>
      </c>
      <c r="G118" s="17"/>
      <c r="H118" s="16">
        <v>29.71</v>
      </c>
      <c r="I118" s="17"/>
      <c r="J118" s="16">
        <v>29.71</v>
      </c>
      <c r="K118" s="17"/>
      <c r="L118" s="16">
        <v>29.71</v>
      </c>
      <c r="M118" s="17"/>
      <c r="N118" s="16">
        <v>29.71</v>
      </c>
      <c r="O118" s="15"/>
      <c r="P118" s="10">
        <f t="shared" si="11"/>
        <v>178.26000000000002</v>
      </c>
      <c r="Q118" s="15">
        <f t="shared" si="19"/>
        <v>2544.7199999999998</v>
      </c>
      <c r="R118" s="15">
        <v>75.099450783500004</v>
      </c>
      <c r="S118" s="15">
        <v>84.646758818699993</v>
      </c>
      <c r="T118" s="15">
        <v>58.798884992900007</v>
      </c>
      <c r="U118" s="15">
        <v>37.157045809000003</v>
      </c>
      <c r="V118" s="15">
        <v>12.241630167000002</v>
      </c>
      <c r="W118" s="15">
        <v>0</v>
      </c>
      <c r="X118" s="10">
        <f t="shared" si="12"/>
        <v>267.9437705711</v>
      </c>
      <c r="Y118" s="10">
        <f t="shared" si="20"/>
        <v>89.683770571099984</v>
      </c>
      <c r="Z118" s="15">
        <v>29.71</v>
      </c>
      <c r="AA118" s="15"/>
      <c r="AB118" s="15">
        <v>29.71</v>
      </c>
      <c r="AC118" s="15"/>
      <c r="AD118" s="15">
        <v>29.71</v>
      </c>
      <c r="AE118" s="15"/>
      <c r="AF118" s="15">
        <v>29.71</v>
      </c>
      <c r="AG118" s="15"/>
      <c r="AH118" s="15">
        <v>29.71</v>
      </c>
      <c r="AI118" s="15"/>
      <c r="AJ118" s="15">
        <v>29.71</v>
      </c>
      <c r="AK118" s="15"/>
      <c r="AL118" s="11">
        <f t="shared" si="13"/>
        <v>178.26000000000002</v>
      </c>
      <c r="AM118" s="15">
        <f t="shared" si="21"/>
        <v>2695.0080000000003</v>
      </c>
      <c r="AN118" s="15">
        <v>0</v>
      </c>
      <c r="AO118" s="15">
        <v>0</v>
      </c>
      <c r="AP118" s="15">
        <v>0</v>
      </c>
      <c r="AQ118" s="15">
        <v>28.7915163276</v>
      </c>
      <c r="AR118" s="15">
        <v>42.431002702400001</v>
      </c>
      <c r="AS118" s="17">
        <v>68.590526990699999</v>
      </c>
      <c r="AT118" s="11">
        <f t="shared" si="14"/>
        <v>139.8130460207</v>
      </c>
      <c r="AU118" s="11">
        <f t="shared" si="15"/>
        <v>-38.446953979300019</v>
      </c>
      <c r="AV118" s="12">
        <f t="shared" si="16"/>
        <v>124605.23609784414</v>
      </c>
      <c r="AW118" s="12">
        <f t="shared" si="17"/>
        <v>42.872707162759475</v>
      </c>
      <c r="AX118" s="13">
        <f t="shared" si="18"/>
        <v>2572.3624297655683</v>
      </c>
    </row>
    <row r="119" spans="1:50" x14ac:dyDescent="0.25">
      <c r="A119" s="6" t="s">
        <v>141</v>
      </c>
      <c r="B119" s="15">
        <v>4400.6000000000004</v>
      </c>
      <c r="C119" s="15"/>
      <c r="D119" s="16">
        <v>55.83</v>
      </c>
      <c r="E119" s="17"/>
      <c r="F119" s="16">
        <v>55.83</v>
      </c>
      <c r="G119" s="17"/>
      <c r="H119" s="16">
        <v>55.83</v>
      </c>
      <c r="I119" s="17"/>
      <c r="J119" s="16">
        <v>55.83</v>
      </c>
      <c r="K119" s="17"/>
      <c r="L119" s="16">
        <v>55.83</v>
      </c>
      <c r="M119" s="17"/>
      <c r="N119" s="16">
        <v>55.83</v>
      </c>
      <c r="O119" s="15"/>
      <c r="P119" s="10">
        <f t="shared" si="11"/>
        <v>334.97999999999996</v>
      </c>
      <c r="Q119" s="15">
        <f t="shared" si="19"/>
        <v>2544.7199999999998</v>
      </c>
      <c r="R119" s="15">
        <v>124.023</v>
      </c>
      <c r="S119" s="15">
        <v>140.185</v>
      </c>
      <c r="T119" s="15">
        <v>118.819</v>
      </c>
      <c r="U119" s="15">
        <v>81.064999999999998</v>
      </c>
      <c r="V119" s="15">
        <v>27.172999999999998</v>
      </c>
      <c r="W119" s="15">
        <v>0</v>
      </c>
      <c r="X119" s="10">
        <f t="shared" si="12"/>
        <v>491.26499999999999</v>
      </c>
      <c r="Y119" s="10">
        <f t="shared" si="20"/>
        <v>156.28500000000003</v>
      </c>
      <c r="Z119" s="15">
        <v>55.83</v>
      </c>
      <c r="AA119" s="15"/>
      <c r="AB119" s="15">
        <v>55.83</v>
      </c>
      <c r="AC119" s="15"/>
      <c r="AD119" s="15">
        <v>55.83</v>
      </c>
      <c r="AE119" s="15"/>
      <c r="AF119" s="15">
        <v>55.83</v>
      </c>
      <c r="AG119" s="15"/>
      <c r="AH119" s="15">
        <v>55.83</v>
      </c>
      <c r="AI119" s="15"/>
      <c r="AJ119" s="15">
        <v>55.83</v>
      </c>
      <c r="AK119" s="15"/>
      <c r="AL119" s="11">
        <f t="shared" si="13"/>
        <v>334.97999999999996</v>
      </c>
      <c r="AM119" s="15">
        <f t="shared" si="21"/>
        <v>2695.0080000000003</v>
      </c>
      <c r="AN119" s="15">
        <v>0</v>
      </c>
      <c r="AO119" s="15">
        <v>0</v>
      </c>
      <c r="AP119" s="15">
        <v>0</v>
      </c>
      <c r="AQ119" s="15">
        <v>58.933</v>
      </c>
      <c r="AR119" s="15">
        <v>76.058999999999997</v>
      </c>
      <c r="AS119" s="17">
        <v>120.25300000000001</v>
      </c>
      <c r="AT119" s="11">
        <f t="shared" si="14"/>
        <v>255.245</v>
      </c>
      <c r="AU119" s="11">
        <f t="shared" si="15"/>
        <v>-79.734999999999957</v>
      </c>
      <c r="AV119" s="12">
        <f t="shared" si="16"/>
        <v>182815.10232000009</v>
      </c>
      <c r="AW119" s="12">
        <f t="shared" si="17"/>
        <v>41.543221906103732</v>
      </c>
      <c r="AX119" s="13">
        <f t="shared" si="18"/>
        <v>2492.5933143662237</v>
      </c>
    </row>
    <row r="120" spans="1:50" x14ac:dyDescent="0.25">
      <c r="A120" s="6" t="s">
        <v>142</v>
      </c>
      <c r="B120" s="15">
        <v>2701.2</v>
      </c>
      <c r="C120" s="15"/>
      <c r="D120" s="16">
        <v>32.32</v>
      </c>
      <c r="E120" s="17"/>
      <c r="F120" s="16">
        <v>32.32</v>
      </c>
      <c r="G120" s="17"/>
      <c r="H120" s="16">
        <v>32.32</v>
      </c>
      <c r="I120" s="17"/>
      <c r="J120" s="16">
        <v>32.32</v>
      </c>
      <c r="K120" s="17"/>
      <c r="L120" s="16">
        <v>32.32</v>
      </c>
      <c r="M120" s="17"/>
      <c r="N120" s="16">
        <v>32.32</v>
      </c>
      <c r="O120" s="15"/>
      <c r="P120" s="10">
        <f t="shared" si="11"/>
        <v>193.92</v>
      </c>
      <c r="Q120" s="15">
        <f t="shared" si="19"/>
        <v>2544.7199999999998</v>
      </c>
      <c r="R120" s="15">
        <v>55.915000000000006</v>
      </c>
      <c r="S120" s="15">
        <v>67.819000000000003</v>
      </c>
      <c r="T120" s="15">
        <v>72.959999999999994</v>
      </c>
      <c r="U120" s="15">
        <v>40.975000000000001</v>
      </c>
      <c r="V120" s="15">
        <v>14.574999999999999</v>
      </c>
      <c r="W120" s="15">
        <v>0</v>
      </c>
      <c r="X120" s="10">
        <f t="shared" si="12"/>
        <v>252.244</v>
      </c>
      <c r="Y120" s="10">
        <f t="shared" si="20"/>
        <v>58.324000000000012</v>
      </c>
      <c r="Z120" s="15">
        <v>32.32</v>
      </c>
      <c r="AA120" s="15"/>
      <c r="AB120" s="15">
        <v>32.32</v>
      </c>
      <c r="AC120" s="15"/>
      <c r="AD120" s="15">
        <v>32.32</v>
      </c>
      <c r="AE120" s="15"/>
      <c r="AF120" s="15">
        <v>32.32</v>
      </c>
      <c r="AG120" s="15"/>
      <c r="AH120" s="15">
        <v>32.32</v>
      </c>
      <c r="AI120" s="15"/>
      <c r="AJ120" s="15">
        <v>32.32</v>
      </c>
      <c r="AK120" s="15"/>
      <c r="AL120" s="11">
        <f t="shared" si="13"/>
        <v>193.92</v>
      </c>
      <c r="AM120" s="15">
        <f t="shared" si="21"/>
        <v>2695.0080000000003</v>
      </c>
      <c r="AN120" s="15">
        <v>0</v>
      </c>
      <c r="AO120" s="15">
        <v>0</v>
      </c>
      <c r="AP120" s="15">
        <v>0</v>
      </c>
      <c r="AQ120" s="15">
        <v>32</v>
      </c>
      <c r="AR120" s="15">
        <v>39.561999999999998</v>
      </c>
      <c r="AS120" s="17">
        <v>72.162999999999997</v>
      </c>
      <c r="AT120" s="11">
        <f t="shared" si="14"/>
        <v>143.72499999999999</v>
      </c>
      <c r="AU120" s="11">
        <f t="shared" si="15"/>
        <v>-50.194999999999993</v>
      </c>
      <c r="AV120" s="12">
        <f t="shared" si="16"/>
        <v>13142.322720000026</v>
      </c>
      <c r="AW120" s="12">
        <f t="shared" si="17"/>
        <v>4.8653645490893034</v>
      </c>
      <c r="AX120" s="13">
        <f t="shared" si="18"/>
        <v>291.92187294535819</v>
      </c>
    </row>
    <row r="121" spans="1:50" x14ac:dyDescent="0.25">
      <c r="A121" s="6" t="s">
        <v>143</v>
      </c>
      <c r="B121" s="15">
        <v>10980.8</v>
      </c>
      <c r="C121" s="15"/>
      <c r="D121" s="16">
        <v>130.99</v>
      </c>
      <c r="E121" s="17"/>
      <c r="F121" s="16">
        <v>130.99</v>
      </c>
      <c r="G121" s="17"/>
      <c r="H121" s="16">
        <v>130.99</v>
      </c>
      <c r="I121" s="17"/>
      <c r="J121" s="16">
        <v>130.99</v>
      </c>
      <c r="K121" s="17"/>
      <c r="L121" s="16">
        <v>130.99</v>
      </c>
      <c r="M121" s="17"/>
      <c r="N121" s="16">
        <v>130.99</v>
      </c>
      <c r="O121" s="15"/>
      <c r="P121" s="10">
        <f t="shared" si="11"/>
        <v>785.94</v>
      </c>
      <c r="Q121" s="15">
        <f t="shared" si="19"/>
        <v>2544.7199999999998</v>
      </c>
      <c r="R121" s="15">
        <v>275.88099999999997</v>
      </c>
      <c r="S121" s="15">
        <v>287.21600000000001</v>
      </c>
      <c r="T121" s="15">
        <v>280.738</v>
      </c>
      <c r="U121" s="15">
        <v>134.81899999999999</v>
      </c>
      <c r="V121" s="15">
        <v>49.988</v>
      </c>
      <c r="W121" s="15">
        <v>0</v>
      </c>
      <c r="X121" s="10">
        <f t="shared" si="12"/>
        <v>1028.6420000000001</v>
      </c>
      <c r="Y121" s="10">
        <f t="shared" si="20"/>
        <v>242.702</v>
      </c>
      <c r="Z121" s="15">
        <v>130.99</v>
      </c>
      <c r="AA121" s="15"/>
      <c r="AB121" s="15">
        <v>130.99</v>
      </c>
      <c r="AC121" s="15"/>
      <c r="AD121" s="15">
        <v>130.99</v>
      </c>
      <c r="AE121" s="15"/>
      <c r="AF121" s="15">
        <v>130.99</v>
      </c>
      <c r="AG121" s="15"/>
      <c r="AH121" s="15">
        <v>130.99</v>
      </c>
      <c r="AI121" s="15"/>
      <c r="AJ121" s="15">
        <v>130.99</v>
      </c>
      <c r="AK121" s="15"/>
      <c r="AL121" s="11">
        <f t="shared" si="13"/>
        <v>785.94</v>
      </c>
      <c r="AM121" s="15">
        <f t="shared" si="21"/>
        <v>2695.0080000000003</v>
      </c>
      <c r="AN121" s="15">
        <v>0</v>
      </c>
      <c r="AO121" s="15">
        <v>0</v>
      </c>
      <c r="AP121" s="15">
        <v>0</v>
      </c>
      <c r="AQ121" s="15">
        <v>154.63300000000001</v>
      </c>
      <c r="AR121" s="15">
        <v>203.63300000000001</v>
      </c>
      <c r="AS121" s="17">
        <v>218.87899999999999</v>
      </c>
      <c r="AT121" s="11">
        <f t="shared" si="14"/>
        <v>577.14499999999998</v>
      </c>
      <c r="AU121" s="11">
        <f t="shared" si="15"/>
        <v>-208.79500000000007</v>
      </c>
      <c r="AV121" s="12">
        <f t="shared" si="16"/>
        <v>54904.438079999643</v>
      </c>
      <c r="AW121" s="12">
        <f t="shared" si="17"/>
        <v>5.0000398950895786</v>
      </c>
      <c r="AX121" s="13">
        <f t="shared" si="18"/>
        <v>300.00239370537474</v>
      </c>
    </row>
    <row r="122" spans="1:50" x14ac:dyDescent="0.25">
      <c r="A122" s="5" t="s">
        <v>144</v>
      </c>
      <c r="B122" s="15">
        <v>10696.6</v>
      </c>
      <c r="C122" s="15"/>
      <c r="D122" s="16">
        <v>96.69</v>
      </c>
      <c r="E122" s="17"/>
      <c r="F122" s="16">
        <v>96.69</v>
      </c>
      <c r="G122" s="17"/>
      <c r="H122" s="16">
        <v>96.69</v>
      </c>
      <c r="I122" s="17"/>
      <c r="J122" s="16">
        <v>96.69</v>
      </c>
      <c r="K122" s="17"/>
      <c r="L122" s="16">
        <v>96.69</v>
      </c>
      <c r="M122" s="17"/>
      <c r="N122" s="16">
        <v>96.69</v>
      </c>
      <c r="O122" s="15"/>
      <c r="P122" s="10">
        <f t="shared" si="11"/>
        <v>580.14</v>
      </c>
      <c r="Q122" s="15">
        <f t="shared" si="19"/>
        <v>2544.7199999999998</v>
      </c>
      <c r="R122" s="15">
        <v>260.44061099999999</v>
      </c>
      <c r="S122" s="15">
        <v>257.01684117000002</v>
      </c>
      <c r="T122" s="15">
        <v>221.24576219400001</v>
      </c>
      <c r="U122" s="15">
        <v>126.47659364600001</v>
      </c>
      <c r="V122" s="15">
        <v>44.427071417999997</v>
      </c>
      <c r="W122" s="15">
        <v>0</v>
      </c>
      <c r="X122" s="10">
        <f t="shared" si="12"/>
        <v>909.60687942799996</v>
      </c>
      <c r="Y122" s="10">
        <f t="shared" si="20"/>
        <v>329.46687942799997</v>
      </c>
      <c r="Z122" s="15">
        <v>96.69</v>
      </c>
      <c r="AA122" s="15"/>
      <c r="AB122" s="15">
        <v>96.69</v>
      </c>
      <c r="AC122" s="15"/>
      <c r="AD122" s="15">
        <v>96.69</v>
      </c>
      <c r="AE122" s="15"/>
      <c r="AF122" s="15">
        <v>96.69</v>
      </c>
      <c r="AG122" s="15"/>
      <c r="AH122" s="15">
        <v>96.69</v>
      </c>
      <c r="AI122" s="15"/>
      <c r="AJ122" s="15">
        <v>96.69</v>
      </c>
      <c r="AK122" s="15"/>
      <c r="AL122" s="11">
        <f t="shared" si="13"/>
        <v>580.14</v>
      </c>
      <c r="AM122" s="15">
        <f t="shared" si="21"/>
        <v>2695.0080000000003</v>
      </c>
      <c r="AN122" s="15">
        <v>0</v>
      </c>
      <c r="AO122" s="15">
        <v>0</v>
      </c>
      <c r="AP122" s="15">
        <v>0</v>
      </c>
      <c r="AQ122" s="15">
        <v>115.01623132900001</v>
      </c>
      <c r="AR122" s="15">
        <v>152.26509129999999</v>
      </c>
      <c r="AS122" s="17">
        <v>177.535634031</v>
      </c>
      <c r="AT122" s="11">
        <f t="shared" si="14"/>
        <v>444.81695665999996</v>
      </c>
      <c r="AU122" s="11">
        <f t="shared" si="15"/>
        <v>-135.32304334000003</v>
      </c>
      <c r="AV122" s="12">
        <f t="shared" si="16"/>
        <v>473704.27303237317</v>
      </c>
      <c r="AW122" s="12">
        <f t="shared" si="17"/>
        <v>44.285499414054293</v>
      </c>
      <c r="AX122" s="13">
        <f t="shared" si="18"/>
        <v>2657.1299648432578</v>
      </c>
    </row>
    <row r="123" spans="1:50" x14ac:dyDescent="0.25">
      <c r="A123" s="5" t="s">
        <v>145</v>
      </c>
      <c r="B123" s="15">
        <v>3000.2</v>
      </c>
      <c r="C123" s="15"/>
      <c r="D123" s="16">
        <v>28.64</v>
      </c>
      <c r="E123" s="17"/>
      <c r="F123" s="16">
        <v>28.64</v>
      </c>
      <c r="G123" s="17"/>
      <c r="H123" s="16">
        <v>28.64</v>
      </c>
      <c r="I123" s="17"/>
      <c r="J123" s="16">
        <v>28.64</v>
      </c>
      <c r="K123" s="17"/>
      <c r="L123" s="16">
        <v>28.64</v>
      </c>
      <c r="M123" s="17"/>
      <c r="N123" s="16">
        <v>28.64</v>
      </c>
      <c r="O123" s="15"/>
      <c r="P123" s="10">
        <f t="shared" si="11"/>
        <v>171.83999999999997</v>
      </c>
      <c r="Q123" s="15">
        <f t="shared" si="19"/>
        <v>2544.7199999999998</v>
      </c>
      <c r="R123" s="15">
        <v>78.807400000000001</v>
      </c>
      <c r="S123" s="15">
        <v>83.14</v>
      </c>
      <c r="T123" s="15">
        <v>62.419000000000004</v>
      </c>
      <c r="U123" s="15">
        <v>36.21</v>
      </c>
      <c r="V123" s="15">
        <v>13.065</v>
      </c>
      <c r="W123" s="15">
        <v>0</v>
      </c>
      <c r="X123" s="10">
        <f t="shared" si="12"/>
        <v>273.64140000000003</v>
      </c>
      <c r="Y123" s="10">
        <f t="shared" si="20"/>
        <v>101.80140000000006</v>
      </c>
      <c r="Z123" s="15">
        <v>28.64</v>
      </c>
      <c r="AA123" s="15"/>
      <c r="AB123" s="15">
        <v>28.64</v>
      </c>
      <c r="AC123" s="15"/>
      <c r="AD123" s="15">
        <v>28.64</v>
      </c>
      <c r="AE123" s="15"/>
      <c r="AF123" s="15">
        <v>28.64</v>
      </c>
      <c r="AG123" s="15"/>
      <c r="AH123" s="15">
        <v>28.64</v>
      </c>
      <c r="AI123" s="15"/>
      <c r="AJ123" s="15">
        <v>28.64</v>
      </c>
      <c r="AK123" s="15"/>
      <c r="AL123" s="11">
        <f t="shared" si="13"/>
        <v>171.83999999999997</v>
      </c>
      <c r="AM123" s="15">
        <f t="shared" si="21"/>
        <v>2695.0080000000003</v>
      </c>
      <c r="AN123" s="15">
        <v>0</v>
      </c>
      <c r="AO123" s="15">
        <v>0</v>
      </c>
      <c r="AP123" s="15">
        <v>0</v>
      </c>
      <c r="AQ123" s="15">
        <v>33.731999999999999</v>
      </c>
      <c r="AR123" s="15">
        <v>43.773000000000003</v>
      </c>
      <c r="AS123" s="17">
        <v>67.474000000000004</v>
      </c>
      <c r="AT123" s="11">
        <f t="shared" si="14"/>
        <v>144.97899999999998</v>
      </c>
      <c r="AU123" s="11">
        <f t="shared" si="15"/>
        <v>-26.86099999999999</v>
      </c>
      <c r="AV123" s="12">
        <f t="shared" si="16"/>
        <v>186665.44872000016</v>
      </c>
      <c r="AW123" s="12">
        <f t="shared" si="17"/>
        <v>62.217668395440363</v>
      </c>
      <c r="AX123" s="13">
        <f t="shared" si="18"/>
        <v>3733.0601037264219</v>
      </c>
    </row>
    <row r="124" spans="1:50" x14ac:dyDescent="0.25">
      <c r="A124" s="6" t="s">
        <v>146</v>
      </c>
      <c r="B124" s="15">
        <v>2289.8000000000002</v>
      </c>
      <c r="C124" s="15"/>
      <c r="D124" s="16">
        <v>29.93</v>
      </c>
      <c r="E124" s="17"/>
      <c r="F124" s="16">
        <v>29.93</v>
      </c>
      <c r="G124" s="17"/>
      <c r="H124" s="16">
        <v>29.93</v>
      </c>
      <c r="I124" s="17"/>
      <c r="J124" s="16">
        <v>29.93</v>
      </c>
      <c r="K124" s="17"/>
      <c r="L124" s="16">
        <v>29.93</v>
      </c>
      <c r="M124" s="17"/>
      <c r="N124" s="16">
        <v>29.93</v>
      </c>
      <c r="O124" s="15"/>
      <c r="P124" s="10">
        <f t="shared" si="11"/>
        <v>179.58</v>
      </c>
      <c r="Q124" s="15">
        <f t="shared" si="19"/>
        <v>2544.7199999999998</v>
      </c>
      <c r="R124" s="15">
        <v>81.551858085000006</v>
      </c>
      <c r="S124" s="15">
        <v>85.30394115</v>
      </c>
      <c r="T124" s="15">
        <v>55.545345750000003</v>
      </c>
      <c r="U124" s="15">
        <v>33.085267650000006</v>
      </c>
      <c r="V124" s="15">
        <v>11.887308840000001</v>
      </c>
      <c r="W124" s="15">
        <v>0</v>
      </c>
      <c r="X124" s="10">
        <f t="shared" si="12"/>
        <v>267.37372147500002</v>
      </c>
      <c r="Y124" s="10">
        <f t="shared" si="20"/>
        <v>87.793721475000012</v>
      </c>
      <c r="Z124" s="15">
        <v>29.93</v>
      </c>
      <c r="AA124" s="15"/>
      <c r="AB124" s="15">
        <v>29.93</v>
      </c>
      <c r="AC124" s="15"/>
      <c r="AD124" s="15">
        <v>29.93</v>
      </c>
      <c r="AE124" s="15"/>
      <c r="AF124" s="15">
        <v>29.93</v>
      </c>
      <c r="AG124" s="15"/>
      <c r="AH124" s="15">
        <v>29.93</v>
      </c>
      <c r="AI124" s="15"/>
      <c r="AJ124" s="15">
        <v>29.93</v>
      </c>
      <c r="AK124" s="15"/>
      <c r="AL124" s="11">
        <f t="shared" si="13"/>
        <v>179.58</v>
      </c>
      <c r="AM124" s="15">
        <f t="shared" si="21"/>
        <v>2695.0080000000003</v>
      </c>
      <c r="AN124" s="15">
        <v>0</v>
      </c>
      <c r="AO124" s="15">
        <v>0</v>
      </c>
      <c r="AP124" s="15">
        <v>0</v>
      </c>
      <c r="AQ124" s="15">
        <v>38.760368892000002</v>
      </c>
      <c r="AR124" s="15">
        <v>42.949959762000006</v>
      </c>
      <c r="AS124" s="17">
        <v>74.886819828000014</v>
      </c>
      <c r="AT124" s="11">
        <f t="shared" si="14"/>
        <v>156.59714848200002</v>
      </c>
      <c r="AU124" s="11">
        <f t="shared" si="15"/>
        <v>-22.98285151799999</v>
      </c>
      <c r="AV124" s="12">
        <f t="shared" si="16"/>
        <v>161471.47020803989</v>
      </c>
      <c r="AW124" s="12">
        <f t="shared" si="17"/>
        <v>70.517717795458069</v>
      </c>
      <c r="AX124" s="13">
        <f t="shared" si="18"/>
        <v>4231.0630677274839</v>
      </c>
    </row>
    <row r="125" spans="1:50" x14ac:dyDescent="0.25">
      <c r="A125" s="6" t="s">
        <v>147</v>
      </c>
      <c r="B125" s="15">
        <v>2012.8</v>
      </c>
      <c r="C125" s="15"/>
      <c r="D125" s="16">
        <v>22.87</v>
      </c>
      <c r="E125" s="17"/>
      <c r="F125" s="16">
        <v>22.87</v>
      </c>
      <c r="G125" s="17"/>
      <c r="H125" s="16">
        <v>22.87</v>
      </c>
      <c r="I125" s="17"/>
      <c r="J125" s="16">
        <v>22.87</v>
      </c>
      <c r="K125" s="17"/>
      <c r="L125" s="16">
        <v>22.87</v>
      </c>
      <c r="M125" s="17"/>
      <c r="N125" s="16">
        <v>22.87</v>
      </c>
      <c r="O125" s="15"/>
      <c r="P125" s="10">
        <f t="shared" si="11"/>
        <v>137.22</v>
      </c>
      <c r="Q125" s="15">
        <f t="shared" si="19"/>
        <v>2544.7199999999998</v>
      </c>
      <c r="R125" s="15">
        <v>48.141181964000005</v>
      </c>
      <c r="S125" s="15">
        <v>53.074298714999998</v>
      </c>
      <c r="T125" s="15">
        <v>53.264992888000002</v>
      </c>
      <c r="U125" s="15">
        <v>28.220042280000001</v>
      </c>
      <c r="V125" s="15">
        <v>12.450375386999999</v>
      </c>
      <c r="W125" s="15">
        <v>0</v>
      </c>
      <c r="X125" s="10">
        <f t="shared" si="12"/>
        <v>195.150891234</v>
      </c>
      <c r="Y125" s="10">
        <f t="shared" si="20"/>
        <v>57.930891234000001</v>
      </c>
      <c r="Z125" s="15">
        <v>22.87</v>
      </c>
      <c r="AA125" s="15"/>
      <c r="AB125" s="15">
        <v>22.87</v>
      </c>
      <c r="AC125" s="15"/>
      <c r="AD125" s="15">
        <v>22.87</v>
      </c>
      <c r="AE125" s="15"/>
      <c r="AF125" s="15">
        <v>22.87</v>
      </c>
      <c r="AG125" s="15"/>
      <c r="AH125" s="15">
        <v>22.87</v>
      </c>
      <c r="AI125" s="15"/>
      <c r="AJ125" s="15">
        <v>22.87</v>
      </c>
      <c r="AK125" s="15"/>
      <c r="AL125" s="11">
        <f t="shared" si="13"/>
        <v>137.22</v>
      </c>
      <c r="AM125" s="15">
        <f t="shared" si="21"/>
        <v>2695.0080000000003</v>
      </c>
      <c r="AN125" s="15">
        <v>0</v>
      </c>
      <c r="AO125" s="15">
        <v>0</v>
      </c>
      <c r="AP125" s="15">
        <v>0</v>
      </c>
      <c r="AQ125" s="15">
        <v>41.678468842999997</v>
      </c>
      <c r="AR125" s="15">
        <v>18.933977269</v>
      </c>
      <c r="AS125" s="17">
        <v>42.093548738999999</v>
      </c>
      <c r="AT125" s="11">
        <f t="shared" si="14"/>
        <v>102.705994851</v>
      </c>
      <c r="AU125" s="11">
        <f t="shared" si="15"/>
        <v>-34.514005148999999</v>
      </c>
      <c r="AV125" s="12">
        <f t="shared" si="16"/>
        <v>54402.37755238828</v>
      </c>
      <c r="AW125" s="12">
        <f t="shared" si="17"/>
        <v>27.028208243436151</v>
      </c>
      <c r="AX125" s="13">
        <f t="shared" si="18"/>
        <v>1621.692494606169</v>
      </c>
    </row>
    <row r="126" spans="1:50" x14ac:dyDescent="0.25">
      <c r="A126" s="5" t="s">
        <v>148</v>
      </c>
      <c r="B126" s="15">
        <v>4277.8999999999996</v>
      </c>
      <c r="C126" s="15"/>
      <c r="D126" s="16">
        <v>53.45</v>
      </c>
      <c r="E126" s="17"/>
      <c r="F126" s="16">
        <v>53.45</v>
      </c>
      <c r="G126" s="17"/>
      <c r="H126" s="16">
        <v>53.45</v>
      </c>
      <c r="I126" s="17"/>
      <c r="J126" s="16">
        <v>53.45</v>
      </c>
      <c r="K126" s="17"/>
      <c r="L126" s="16">
        <v>53.45</v>
      </c>
      <c r="M126" s="17"/>
      <c r="N126" s="16">
        <v>53.45</v>
      </c>
      <c r="O126" s="15"/>
      <c r="P126" s="10">
        <f t="shared" si="11"/>
        <v>320.7</v>
      </c>
      <c r="Q126" s="15">
        <f t="shared" si="19"/>
        <v>2544.7199999999998</v>
      </c>
      <c r="R126" s="15">
        <v>122.40579142000001</v>
      </c>
      <c r="S126" s="15">
        <v>140.34598397599999</v>
      </c>
      <c r="T126" s="15">
        <v>114.75347047999999</v>
      </c>
      <c r="U126" s="15">
        <v>74.450948351999997</v>
      </c>
      <c r="V126" s="15">
        <v>24.176677403999999</v>
      </c>
      <c r="W126" s="15">
        <v>0</v>
      </c>
      <c r="X126" s="10">
        <f t="shared" si="12"/>
        <v>476.13287163199993</v>
      </c>
      <c r="Y126" s="10">
        <f t="shared" si="20"/>
        <v>155.43287163199994</v>
      </c>
      <c r="Z126" s="15">
        <v>53.45</v>
      </c>
      <c r="AA126" s="15"/>
      <c r="AB126" s="15">
        <v>53.45</v>
      </c>
      <c r="AC126" s="15"/>
      <c r="AD126" s="15">
        <v>53.45</v>
      </c>
      <c r="AE126" s="15"/>
      <c r="AF126" s="15">
        <v>53.45</v>
      </c>
      <c r="AG126" s="15"/>
      <c r="AH126" s="15">
        <v>53.45</v>
      </c>
      <c r="AI126" s="15"/>
      <c r="AJ126" s="15">
        <v>53.45</v>
      </c>
      <c r="AK126" s="15"/>
      <c r="AL126" s="11">
        <f t="shared" si="13"/>
        <v>320.7</v>
      </c>
      <c r="AM126" s="15">
        <f t="shared" si="21"/>
        <v>2695.0080000000003</v>
      </c>
      <c r="AN126" s="15">
        <v>0</v>
      </c>
      <c r="AO126" s="15">
        <v>0</v>
      </c>
      <c r="AP126" s="15">
        <v>0</v>
      </c>
      <c r="AQ126" s="15">
        <v>62.354997628000007</v>
      </c>
      <c r="AR126" s="15">
        <v>84.244486304000006</v>
      </c>
      <c r="AS126" s="17">
        <v>130.59453602800002</v>
      </c>
      <c r="AT126" s="11">
        <f t="shared" si="14"/>
        <v>277.19401995999999</v>
      </c>
      <c r="AU126" s="11">
        <f t="shared" si="15"/>
        <v>-43.505980039999997</v>
      </c>
      <c r="AV126" s="12">
        <f t="shared" si="16"/>
        <v>278284.17284374253</v>
      </c>
      <c r="AW126" s="12">
        <f t="shared" si="17"/>
        <v>65.051584385736589</v>
      </c>
      <c r="AX126" s="13">
        <f t="shared" si="18"/>
        <v>3903.0950631441956</v>
      </c>
    </row>
    <row r="127" spans="1:50" x14ac:dyDescent="0.25">
      <c r="A127" s="5" t="s">
        <v>149</v>
      </c>
      <c r="B127" s="15">
        <v>4451.6000000000004</v>
      </c>
      <c r="C127" s="15"/>
      <c r="D127" s="16">
        <v>55.85</v>
      </c>
      <c r="E127" s="17"/>
      <c r="F127" s="16">
        <v>55.85</v>
      </c>
      <c r="G127" s="17"/>
      <c r="H127" s="16">
        <v>55.85</v>
      </c>
      <c r="I127" s="17"/>
      <c r="J127" s="16">
        <v>55.85</v>
      </c>
      <c r="K127" s="17"/>
      <c r="L127" s="16">
        <v>55.85</v>
      </c>
      <c r="M127" s="17"/>
      <c r="N127" s="16">
        <v>55.85</v>
      </c>
      <c r="O127" s="15"/>
      <c r="P127" s="10">
        <f t="shared" si="11"/>
        <v>335.1</v>
      </c>
      <c r="Q127" s="15">
        <f t="shared" si="19"/>
        <v>2544.7199999999998</v>
      </c>
      <c r="R127" s="15">
        <v>121.944</v>
      </c>
      <c r="S127" s="15">
        <v>140.52500000000001</v>
      </c>
      <c r="T127" s="15">
        <v>114.482</v>
      </c>
      <c r="U127" s="15">
        <v>73.799000000000007</v>
      </c>
      <c r="V127" s="15">
        <v>24.247</v>
      </c>
      <c r="W127" s="15">
        <v>0</v>
      </c>
      <c r="X127" s="10">
        <f t="shared" si="12"/>
        <v>474.99700000000001</v>
      </c>
      <c r="Y127" s="10">
        <f t="shared" si="20"/>
        <v>139.89699999999999</v>
      </c>
      <c r="Z127" s="15">
        <v>55.85</v>
      </c>
      <c r="AA127" s="15"/>
      <c r="AB127" s="15">
        <v>55.85</v>
      </c>
      <c r="AC127" s="15"/>
      <c r="AD127" s="15">
        <v>55.85</v>
      </c>
      <c r="AE127" s="15"/>
      <c r="AF127" s="15">
        <v>55.85</v>
      </c>
      <c r="AG127" s="15"/>
      <c r="AH127" s="15">
        <v>55.85</v>
      </c>
      <c r="AI127" s="15"/>
      <c r="AJ127" s="15">
        <v>55.85</v>
      </c>
      <c r="AK127" s="15"/>
      <c r="AL127" s="11">
        <f t="shared" si="13"/>
        <v>335.1</v>
      </c>
      <c r="AM127" s="15">
        <f t="shared" si="21"/>
        <v>2695.0080000000003</v>
      </c>
      <c r="AN127" s="15">
        <v>0</v>
      </c>
      <c r="AO127" s="15">
        <v>0</v>
      </c>
      <c r="AP127" s="15">
        <v>0</v>
      </c>
      <c r="AQ127" s="15">
        <v>55.246000000000009</v>
      </c>
      <c r="AR127" s="15">
        <v>76.475999999999999</v>
      </c>
      <c r="AS127" s="17">
        <v>117.51300000000001</v>
      </c>
      <c r="AT127" s="11">
        <f t="shared" si="14"/>
        <v>249.23500000000001</v>
      </c>
      <c r="AU127" s="11">
        <f t="shared" si="15"/>
        <v>-85.865000000000009</v>
      </c>
      <c r="AV127" s="12">
        <f t="shared" si="16"/>
        <v>124591.83191999991</v>
      </c>
      <c r="AW127" s="12">
        <f t="shared" si="17"/>
        <v>27.988101338844437</v>
      </c>
      <c r="AX127" s="13">
        <f t="shared" si="18"/>
        <v>1679.2860803306662</v>
      </c>
    </row>
    <row r="128" spans="1:50" x14ac:dyDescent="0.25">
      <c r="A128" s="6" t="s">
        <v>150</v>
      </c>
      <c r="B128" s="15">
        <v>3796.6</v>
      </c>
      <c r="C128" s="15"/>
      <c r="D128" s="16">
        <v>46.03</v>
      </c>
      <c r="E128" s="17"/>
      <c r="F128" s="16">
        <v>46.03</v>
      </c>
      <c r="G128" s="17"/>
      <c r="H128" s="16">
        <v>46.03</v>
      </c>
      <c r="I128" s="17"/>
      <c r="J128" s="16">
        <v>46.03</v>
      </c>
      <c r="K128" s="17"/>
      <c r="L128" s="16">
        <v>46.03</v>
      </c>
      <c r="M128" s="17"/>
      <c r="N128" s="16">
        <v>46.03</v>
      </c>
      <c r="O128" s="15"/>
      <c r="P128" s="10">
        <f t="shared" si="11"/>
        <v>276.18</v>
      </c>
      <c r="Q128" s="15">
        <f t="shared" si="19"/>
        <v>2544.7199999999998</v>
      </c>
      <c r="R128" s="15">
        <v>115.84014614999998</v>
      </c>
      <c r="S128" s="15">
        <v>123.961535271</v>
      </c>
      <c r="T128" s="15">
        <v>119.04052083599998</v>
      </c>
      <c r="U128" s="15">
        <v>75.509936135999993</v>
      </c>
      <c r="V128" s="15">
        <v>31.029454613999999</v>
      </c>
      <c r="W128" s="15">
        <v>0</v>
      </c>
      <c r="X128" s="10">
        <f t="shared" si="12"/>
        <v>465.38159300699988</v>
      </c>
      <c r="Y128" s="10">
        <f t="shared" si="20"/>
        <v>189.20159300699987</v>
      </c>
      <c r="Z128" s="15">
        <v>46.03</v>
      </c>
      <c r="AA128" s="15"/>
      <c r="AB128" s="15">
        <v>46.03</v>
      </c>
      <c r="AC128" s="15"/>
      <c r="AD128" s="15">
        <v>46.03</v>
      </c>
      <c r="AE128" s="15"/>
      <c r="AF128" s="15">
        <v>46.03</v>
      </c>
      <c r="AG128" s="15"/>
      <c r="AH128" s="15">
        <v>46.03</v>
      </c>
      <c r="AI128" s="15"/>
      <c r="AJ128" s="15">
        <v>46.03</v>
      </c>
      <c r="AK128" s="15"/>
      <c r="AL128" s="11">
        <f t="shared" si="13"/>
        <v>276.18</v>
      </c>
      <c r="AM128" s="15">
        <f t="shared" si="21"/>
        <v>2695.0080000000003</v>
      </c>
      <c r="AN128" s="15">
        <v>0</v>
      </c>
      <c r="AO128" s="15">
        <v>0</v>
      </c>
      <c r="AP128" s="15">
        <v>0</v>
      </c>
      <c r="AQ128" s="15">
        <v>41.055973877999996</v>
      </c>
      <c r="AR128" s="15">
        <v>62.215192412999997</v>
      </c>
      <c r="AS128" s="17">
        <v>125.25982924200001</v>
      </c>
      <c r="AT128" s="11">
        <f t="shared" si="14"/>
        <v>228.53099553300001</v>
      </c>
      <c r="AU128" s="11">
        <f t="shared" si="15"/>
        <v>-47.649004466999997</v>
      </c>
      <c r="AV128" s="12">
        <f t="shared" si="16"/>
        <v>353050.62952617195</v>
      </c>
      <c r="AW128" s="12">
        <f t="shared" si="17"/>
        <v>92.991263110723267</v>
      </c>
      <c r="AX128" s="13">
        <f t="shared" si="18"/>
        <v>5579.4757866433956</v>
      </c>
    </row>
    <row r="129" spans="1:50" x14ac:dyDescent="0.25">
      <c r="A129" s="6" t="s">
        <v>151</v>
      </c>
      <c r="B129" s="15">
        <v>4508.8</v>
      </c>
      <c r="C129" s="15"/>
      <c r="D129" s="16">
        <v>50.69</v>
      </c>
      <c r="E129" s="17"/>
      <c r="F129" s="16">
        <v>50.69</v>
      </c>
      <c r="G129" s="17"/>
      <c r="H129" s="16">
        <v>50.69</v>
      </c>
      <c r="I129" s="17"/>
      <c r="J129" s="16">
        <v>50.69</v>
      </c>
      <c r="K129" s="17"/>
      <c r="L129" s="16">
        <v>50.69</v>
      </c>
      <c r="M129" s="17"/>
      <c r="N129" s="16">
        <v>50.69</v>
      </c>
      <c r="O129" s="15"/>
      <c r="P129" s="10">
        <f t="shared" si="11"/>
        <v>304.14</v>
      </c>
      <c r="Q129" s="15">
        <f t="shared" si="19"/>
        <v>2544.7199999999998</v>
      </c>
      <c r="R129" s="15">
        <v>134.49299999999999</v>
      </c>
      <c r="S129" s="15">
        <v>138.24600000000001</v>
      </c>
      <c r="T129" s="15">
        <v>101.30299999999998</v>
      </c>
      <c r="U129" s="15">
        <v>56.030999999999999</v>
      </c>
      <c r="V129" s="15">
        <v>18.988</v>
      </c>
      <c r="W129" s="15">
        <v>0</v>
      </c>
      <c r="X129" s="10">
        <f t="shared" si="12"/>
        <v>449.06100000000004</v>
      </c>
      <c r="Y129" s="10">
        <f t="shared" si="20"/>
        <v>144.92100000000005</v>
      </c>
      <c r="Z129" s="15">
        <v>50.69</v>
      </c>
      <c r="AA129" s="15"/>
      <c r="AB129" s="15">
        <v>50.69</v>
      </c>
      <c r="AC129" s="15"/>
      <c r="AD129" s="15">
        <v>50.69</v>
      </c>
      <c r="AE129" s="15"/>
      <c r="AF129" s="15">
        <v>50.69</v>
      </c>
      <c r="AG129" s="15"/>
      <c r="AH129" s="15">
        <v>50.69</v>
      </c>
      <c r="AI129" s="15"/>
      <c r="AJ129" s="15">
        <v>50.69</v>
      </c>
      <c r="AK129" s="15"/>
      <c r="AL129" s="11">
        <f t="shared" si="13"/>
        <v>304.14</v>
      </c>
      <c r="AM129" s="15">
        <f t="shared" si="21"/>
        <v>2695.0080000000003</v>
      </c>
      <c r="AN129" s="15">
        <v>0</v>
      </c>
      <c r="AO129" s="15">
        <v>0</v>
      </c>
      <c r="AP129" s="15">
        <v>0</v>
      </c>
      <c r="AQ129" s="15">
        <v>74.662999999999997</v>
      </c>
      <c r="AR129" s="15">
        <v>82.494</v>
      </c>
      <c r="AS129" s="17">
        <v>111.703</v>
      </c>
      <c r="AT129" s="11">
        <f t="shared" si="14"/>
        <v>268.86</v>
      </c>
      <c r="AU129" s="11">
        <f t="shared" si="15"/>
        <v>-35.279999999999973</v>
      </c>
      <c r="AV129" s="12">
        <f t="shared" si="16"/>
        <v>273703.48488000012</v>
      </c>
      <c r="AW129" s="12">
        <f t="shared" si="17"/>
        <v>60.70428603619591</v>
      </c>
      <c r="AX129" s="13">
        <f t="shared" si="18"/>
        <v>3642.2571621717548</v>
      </c>
    </row>
    <row r="130" spans="1:50" x14ac:dyDescent="0.25">
      <c r="A130" s="6" t="s">
        <v>152</v>
      </c>
      <c r="B130" s="15">
        <v>10968.4</v>
      </c>
      <c r="C130" s="15"/>
      <c r="D130" s="16">
        <v>108.98</v>
      </c>
      <c r="E130" s="17"/>
      <c r="F130" s="16">
        <v>108.98</v>
      </c>
      <c r="G130" s="17"/>
      <c r="H130" s="16">
        <v>108.98</v>
      </c>
      <c r="I130" s="17"/>
      <c r="J130" s="16">
        <v>108.98</v>
      </c>
      <c r="K130" s="17"/>
      <c r="L130" s="16">
        <v>108.98</v>
      </c>
      <c r="M130" s="17"/>
      <c r="N130" s="16">
        <v>108.98</v>
      </c>
      <c r="O130" s="15"/>
      <c r="P130" s="10">
        <f t="shared" si="11"/>
        <v>653.88</v>
      </c>
      <c r="Q130" s="15">
        <f t="shared" si="19"/>
        <v>2544.7199999999998</v>
      </c>
      <c r="R130" s="15">
        <v>305.76</v>
      </c>
      <c r="S130" s="15">
        <v>320.911</v>
      </c>
      <c r="T130" s="15">
        <v>224.648</v>
      </c>
      <c r="U130" s="15">
        <v>128.74</v>
      </c>
      <c r="V130" s="15">
        <v>46.256</v>
      </c>
      <c r="W130" s="15">
        <v>0</v>
      </c>
      <c r="X130" s="10">
        <f t="shared" si="12"/>
        <v>1026.3150000000001</v>
      </c>
      <c r="Y130" s="10">
        <f t="shared" si="20"/>
        <v>372.43500000000006</v>
      </c>
      <c r="Z130" s="15">
        <v>108.98</v>
      </c>
      <c r="AA130" s="15"/>
      <c r="AB130" s="15">
        <v>108.98</v>
      </c>
      <c r="AC130" s="15"/>
      <c r="AD130" s="15">
        <v>108.98</v>
      </c>
      <c r="AE130" s="15"/>
      <c r="AF130" s="15">
        <v>108.98</v>
      </c>
      <c r="AG130" s="15"/>
      <c r="AH130" s="15">
        <v>108.98</v>
      </c>
      <c r="AI130" s="15"/>
      <c r="AJ130" s="15">
        <v>108.98</v>
      </c>
      <c r="AK130" s="15"/>
      <c r="AL130" s="11">
        <f t="shared" si="13"/>
        <v>653.88</v>
      </c>
      <c r="AM130" s="15">
        <f t="shared" si="21"/>
        <v>2695.0080000000003</v>
      </c>
      <c r="AN130" s="15">
        <v>0</v>
      </c>
      <c r="AO130" s="15">
        <v>0</v>
      </c>
      <c r="AP130" s="15">
        <v>0</v>
      </c>
      <c r="AQ130" s="15">
        <v>142.68</v>
      </c>
      <c r="AR130" s="15">
        <v>182.73099999999999</v>
      </c>
      <c r="AS130" s="17">
        <v>255.62899999999996</v>
      </c>
      <c r="AT130" s="11">
        <f t="shared" si="14"/>
        <v>581.04</v>
      </c>
      <c r="AU130" s="11">
        <f t="shared" si="15"/>
        <v>-72.840000000000032</v>
      </c>
      <c r="AV130" s="12">
        <f t="shared" si="16"/>
        <v>751438.41047999996</v>
      </c>
      <c r="AW130" s="12">
        <f t="shared" si="17"/>
        <v>68.50939156850589</v>
      </c>
      <c r="AX130" s="13">
        <f t="shared" si="18"/>
        <v>4110.5634941103535</v>
      </c>
    </row>
    <row r="131" spans="1:50" x14ac:dyDescent="0.25">
      <c r="A131" s="6" t="s">
        <v>153</v>
      </c>
      <c r="B131" s="15">
        <v>4514.8999999999996</v>
      </c>
      <c r="C131" s="15"/>
      <c r="D131" s="16">
        <v>50.534999999999997</v>
      </c>
      <c r="E131" s="17"/>
      <c r="F131" s="16">
        <v>50.534999999999997</v>
      </c>
      <c r="G131" s="17"/>
      <c r="H131" s="16">
        <v>50.534999999999997</v>
      </c>
      <c r="I131" s="17"/>
      <c r="J131" s="16">
        <v>50.534999999999997</v>
      </c>
      <c r="K131" s="17"/>
      <c r="L131" s="16">
        <v>50.534999999999997</v>
      </c>
      <c r="M131" s="17"/>
      <c r="N131" s="16">
        <v>50.534999999999997</v>
      </c>
      <c r="O131" s="15"/>
      <c r="P131" s="10">
        <f t="shared" si="11"/>
        <v>303.20999999999998</v>
      </c>
      <c r="Q131" s="15">
        <f t="shared" si="19"/>
        <v>2544.7199999999998</v>
      </c>
      <c r="R131" s="15">
        <v>139.703</v>
      </c>
      <c r="S131" s="15">
        <v>115.642</v>
      </c>
      <c r="T131" s="15">
        <v>127.048</v>
      </c>
      <c r="U131" s="15">
        <v>63.338000000000008</v>
      </c>
      <c r="V131" s="15">
        <v>26.254999999999999</v>
      </c>
      <c r="W131" s="15">
        <v>0</v>
      </c>
      <c r="X131" s="10">
        <f t="shared" si="12"/>
        <v>471.98600000000005</v>
      </c>
      <c r="Y131" s="10">
        <f t="shared" si="20"/>
        <v>168.77600000000007</v>
      </c>
      <c r="Z131" s="15">
        <v>50.534999999999997</v>
      </c>
      <c r="AA131" s="15"/>
      <c r="AB131" s="15">
        <v>50.534999999999997</v>
      </c>
      <c r="AC131" s="15"/>
      <c r="AD131" s="15">
        <v>50.534999999999997</v>
      </c>
      <c r="AE131" s="15"/>
      <c r="AF131" s="15">
        <v>50.534999999999997</v>
      </c>
      <c r="AG131" s="15"/>
      <c r="AH131" s="15">
        <v>50.534999999999997</v>
      </c>
      <c r="AI131" s="15"/>
      <c r="AJ131" s="15">
        <v>50.534999999999997</v>
      </c>
      <c r="AK131" s="15"/>
      <c r="AL131" s="11">
        <f t="shared" si="13"/>
        <v>303.20999999999998</v>
      </c>
      <c r="AM131" s="15">
        <f t="shared" si="21"/>
        <v>2695.0080000000003</v>
      </c>
      <c r="AN131" s="15">
        <v>0</v>
      </c>
      <c r="AO131" s="15">
        <v>0</v>
      </c>
      <c r="AP131" s="15">
        <v>0</v>
      </c>
      <c r="AQ131" s="15">
        <v>62.21</v>
      </c>
      <c r="AR131" s="15">
        <v>84.221000000000004</v>
      </c>
      <c r="AS131" s="17">
        <v>119.80999999999999</v>
      </c>
      <c r="AT131" s="11">
        <f t="shared" si="14"/>
        <v>266.24099999999999</v>
      </c>
      <c r="AU131" s="11">
        <f t="shared" si="15"/>
        <v>-36.968999999999994</v>
      </c>
      <c r="AV131" s="12">
        <f t="shared" si="16"/>
        <v>329855.91196800012</v>
      </c>
      <c r="AW131" s="12">
        <f t="shared" si="17"/>
        <v>73.059405959821959</v>
      </c>
      <c r="AX131" s="13">
        <f t="shared" si="18"/>
        <v>4383.5643575893173</v>
      </c>
    </row>
    <row r="132" spans="1:50" x14ac:dyDescent="0.25">
      <c r="A132" s="6" t="s">
        <v>154</v>
      </c>
      <c r="B132" s="15">
        <v>3339.2</v>
      </c>
      <c r="C132" s="15"/>
      <c r="D132" s="17">
        <v>42.19</v>
      </c>
      <c r="E132" s="17"/>
      <c r="F132" s="17">
        <v>42.19</v>
      </c>
      <c r="G132" s="17"/>
      <c r="H132" s="17">
        <v>42.19</v>
      </c>
      <c r="I132" s="17"/>
      <c r="J132" s="17">
        <v>42.19</v>
      </c>
      <c r="K132" s="17"/>
      <c r="L132" s="17">
        <v>42.19</v>
      </c>
      <c r="M132" s="17"/>
      <c r="N132" s="17">
        <v>42.19</v>
      </c>
      <c r="O132" s="15"/>
      <c r="P132" s="10">
        <f t="shared" si="11"/>
        <v>253.14</v>
      </c>
      <c r="Q132" s="15">
        <f t="shared" si="19"/>
        <v>2544.7199999999998</v>
      </c>
      <c r="R132" s="15">
        <v>111.12100000000001</v>
      </c>
      <c r="S132" s="15">
        <v>115.371</v>
      </c>
      <c r="T132" s="15">
        <v>84.99</v>
      </c>
      <c r="U132" s="15">
        <v>51.853000000000002</v>
      </c>
      <c r="V132" s="15">
        <v>18.411000000000001</v>
      </c>
      <c r="W132" s="15">
        <v>0</v>
      </c>
      <c r="X132" s="10">
        <f t="shared" si="12"/>
        <v>381.74600000000004</v>
      </c>
      <c r="Y132" s="10">
        <f t="shared" si="20"/>
        <v>128.60600000000005</v>
      </c>
      <c r="Z132" s="15">
        <v>42.19</v>
      </c>
      <c r="AA132" s="15"/>
      <c r="AB132" s="15">
        <v>42.19</v>
      </c>
      <c r="AC132" s="15"/>
      <c r="AD132" s="15">
        <v>42.19</v>
      </c>
      <c r="AE132" s="15"/>
      <c r="AF132" s="15">
        <v>42.19</v>
      </c>
      <c r="AG132" s="15"/>
      <c r="AH132" s="15">
        <v>42.19</v>
      </c>
      <c r="AI132" s="15"/>
      <c r="AJ132" s="15">
        <v>42.19</v>
      </c>
      <c r="AK132" s="15"/>
      <c r="AL132" s="11">
        <f t="shared" si="13"/>
        <v>253.14</v>
      </c>
      <c r="AM132" s="15">
        <f t="shared" si="21"/>
        <v>2695.0080000000003</v>
      </c>
      <c r="AN132" s="15">
        <v>0</v>
      </c>
      <c r="AO132" s="15">
        <v>0</v>
      </c>
      <c r="AP132" s="15">
        <v>0</v>
      </c>
      <c r="AQ132" s="15">
        <v>58.9</v>
      </c>
      <c r="AR132" s="15">
        <v>69.608999999999995</v>
      </c>
      <c r="AS132" s="17">
        <v>91.4</v>
      </c>
      <c r="AT132" s="11">
        <f t="shared" si="14"/>
        <v>219.90899999999999</v>
      </c>
      <c r="AU132" s="11">
        <f t="shared" si="15"/>
        <v>-33.230999999999995</v>
      </c>
      <c r="AV132" s="12">
        <f t="shared" si="16"/>
        <v>237708.44947200012</v>
      </c>
      <c r="AW132" s="12">
        <f t="shared" si="17"/>
        <v>71.18724528988983</v>
      </c>
      <c r="AX132" s="13">
        <f t="shared" si="18"/>
        <v>4271.2347173933895</v>
      </c>
    </row>
    <row r="133" spans="1:50" x14ac:dyDescent="0.25">
      <c r="A133" s="6" t="s">
        <v>155</v>
      </c>
      <c r="B133" s="15">
        <v>2631.6</v>
      </c>
      <c r="C133" s="15"/>
      <c r="D133" s="16">
        <v>39.99</v>
      </c>
      <c r="E133" s="17"/>
      <c r="F133" s="16">
        <v>39.99</v>
      </c>
      <c r="G133" s="17"/>
      <c r="H133" s="16">
        <v>39.99</v>
      </c>
      <c r="I133" s="17"/>
      <c r="J133" s="16">
        <v>39.99</v>
      </c>
      <c r="K133" s="17"/>
      <c r="L133" s="16">
        <v>39.99</v>
      </c>
      <c r="M133" s="17"/>
      <c r="N133" s="16">
        <v>39.99</v>
      </c>
      <c r="O133" s="15"/>
      <c r="P133" s="10">
        <f t="shared" si="11"/>
        <v>239.94000000000003</v>
      </c>
      <c r="Q133" s="15">
        <f t="shared" si="19"/>
        <v>2544.7199999999998</v>
      </c>
      <c r="R133" s="15">
        <v>109.38714621</v>
      </c>
      <c r="S133" s="15">
        <v>104.89177088999999</v>
      </c>
      <c r="T133" s="15">
        <v>101.59989698999999</v>
      </c>
      <c r="U133" s="15">
        <v>63.651213060000003</v>
      </c>
      <c r="V133" s="15">
        <v>28.834128119999999</v>
      </c>
      <c r="W133" s="15">
        <v>0</v>
      </c>
      <c r="X133" s="10">
        <f t="shared" si="12"/>
        <v>408.36415527000003</v>
      </c>
      <c r="Y133" s="10">
        <f t="shared" si="20"/>
        <v>168.42415527</v>
      </c>
      <c r="Z133" s="15">
        <v>39.99</v>
      </c>
      <c r="AA133" s="15"/>
      <c r="AB133" s="15">
        <v>39.99</v>
      </c>
      <c r="AC133" s="15"/>
      <c r="AD133" s="15">
        <v>39.99</v>
      </c>
      <c r="AE133" s="15"/>
      <c r="AF133" s="15">
        <v>39.99</v>
      </c>
      <c r="AG133" s="15"/>
      <c r="AH133" s="15">
        <v>39.99</v>
      </c>
      <c r="AI133" s="15"/>
      <c r="AJ133" s="15">
        <v>39.99</v>
      </c>
      <c r="AK133" s="15"/>
      <c r="AL133" s="11">
        <f t="shared" si="13"/>
        <v>239.94000000000003</v>
      </c>
      <c r="AM133" s="15">
        <f t="shared" si="21"/>
        <v>2695.0080000000003</v>
      </c>
      <c r="AN133" s="15">
        <v>0</v>
      </c>
      <c r="AO133" s="15">
        <v>0</v>
      </c>
      <c r="AP133" s="15">
        <v>0</v>
      </c>
      <c r="AQ133" s="15">
        <v>36.502370820000003</v>
      </c>
      <c r="AR133" s="15">
        <v>57.01468011</v>
      </c>
      <c r="AS133" s="17">
        <v>114.98909021999999</v>
      </c>
      <c r="AT133" s="11">
        <f t="shared" si="14"/>
        <v>208.50614115000002</v>
      </c>
      <c r="AU133" s="11">
        <f t="shared" si="15"/>
        <v>-31.433858850000007</v>
      </c>
      <c r="AV133" s="12">
        <f t="shared" si="16"/>
        <v>343877.81532705354</v>
      </c>
      <c r="AW133" s="12">
        <f t="shared" si="17"/>
        <v>130.67252444408479</v>
      </c>
      <c r="AX133" s="13">
        <f t="shared" si="18"/>
        <v>7840.3514666450874</v>
      </c>
    </row>
    <row r="134" spans="1:50" x14ac:dyDescent="0.25">
      <c r="A134" s="6" t="s">
        <v>156</v>
      </c>
      <c r="B134" s="15">
        <v>3039</v>
      </c>
      <c r="C134" s="15"/>
      <c r="D134" s="16">
        <v>34.51</v>
      </c>
      <c r="E134" s="17"/>
      <c r="F134" s="16">
        <v>34.51</v>
      </c>
      <c r="G134" s="17"/>
      <c r="H134" s="16">
        <v>34.51</v>
      </c>
      <c r="I134" s="17"/>
      <c r="J134" s="16">
        <v>34.51</v>
      </c>
      <c r="K134" s="17"/>
      <c r="L134" s="16">
        <v>34.51</v>
      </c>
      <c r="M134" s="17"/>
      <c r="N134" s="16">
        <v>34.51</v>
      </c>
      <c r="O134" s="15"/>
      <c r="P134" s="10">
        <f t="shared" ref="P134:P197" si="22">SUM(D134:O134)</f>
        <v>207.05999999999997</v>
      </c>
      <c r="Q134" s="15">
        <f t="shared" si="19"/>
        <v>2544.7199999999998</v>
      </c>
      <c r="R134" s="15">
        <v>101.66899999999998</v>
      </c>
      <c r="S134" s="15">
        <v>97.448999999999998</v>
      </c>
      <c r="T134" s="15">
        <v>73.082999999999998</v>
      </c>
      <c r="U134" s="15">
        <v>45.154000000000003</v>
      </c>
      <c r="V134" s="15">
        <v>15.188000000000002</v>
      </c>
      <c r="W134" s="15">
        <v>0</v>
      </c>
      <c r="X134" s="10">
        <f t="shared" ref="X134:X197" si="23">SUM(R134:W134)</f>
        <v>332.54300000000001</v>
      </c>
      <c r="Y134" s="10">
        <f t="shared" si="20"/>
        <v>125.48300000000003</v>
      </c>
      <c r="Z134" s="15">
        <v>34.51</v>
      </c>
      <c r="AA134" s="15"/>
      <c r="AB134" s="15">
        <v>34.51</v>
      </c>
      <c r="AC134" s="15"/>
      <c r="AD134" s="15">
        <v>34.51</v>
      </c>
      <c r="AE134" s="15"/>
      <c r="AF134" s="15">
        <v>34.51</v>
      </c>
      <c r="AG134" s="15"/>
      <c r="AH134" s="15">
        <v>34.51</v>
      </c>
      <c r="AI134" s="15"/>
      <c r="AJ134" s="15">
        <v>34.51</v>
      </c>
      <c r="AK134" s="15"/>
      <c r="AL134" s="11">
        <f t="shared" ref="AL134:AL197" si="24">SUM(Z134:AK134)</f>
        <v>207.05999999999997</v>
      </c>
      <c r="AM134" s="15">
        <f t="shared" si="21"/>
        <v>2695.0080000000003</v>
      </c>
      <c r="AN134" s="15">
        <v>0</v>
      </c>
      <c r="AO134" s="15">
        <v>0</v>
      </c>
      <c r="AP134" s="15">
        <v>0</v>
      </c>
      <c r="AQ134" s="15">
        <v>51.483000000000004</v>
      </c>
      <c r="AR134" s="15">
        <v>61.363999999999997</v>
      </c>
      <c r="AS134" s="17">
        <v>82.891000000000005</v>
      </c>
      <c r="AT134" s="11">
        <f t="shared" ref="AT134:AT197" si="25">SUM(AN134:AS134)</f>
        <v>195.738</v>
      </c>
      <c r="AU134" s="11">
        <f t="shared" ref="AU134:AU197" si="26">AT134-AL134</f>
        <v>-11.321999999999974</v>
      </c>
      <c r="AV134" s="12">
        <f t="shared" ref="AV134:AV197" si="27">(Y134*Q134)+(AU134*AM134)</f>
        <v>288806.21918400016</v>
      </c>
      <c r="AW134" s="12">
        <f t="shared" ref="AW134:AW197" si="28">AV134/(B134+C134)</f>
        <v>95.033306740375181</v>
      </c>
      <c r="AX134" s="13">
        <f t="shared" ref="AX134:AX197" si="29">AW134*60</f>
        <v>5701.9984044225112</v>
      </c>
    </row>
    <row r="135" spans="1:50" x14ac:dyDescent="0.25">
      <c r="A135" s="6" t="s">
        <v>157</v>
      </c>
      <c r="B135" s="15">
        <v>3341.4</v>
      </c>
      <c r="C135" s="15"/>
      <c r="D135" s="16">
        <v>39.200000000000003</v>
      </c>
      <c r="E135" s="17"/>
      <c r="F135" s="16">
        <v>39.200000000000003</v>
      </c>
      <c r="G135" s="17"/>
      <c r="H135" s="16">
        <v>39.200000000000003</v>
      </c>
      <c r="I135" s="17"/>
      <c r="J135" s="16">
        <v>39.200000000000003</v>
      </c>
      <c r="K135" s="17"/>
      <c r="L135" s="16">
        <v>39.200000000000003</v>
      </c>
      <c r="M135" s="17"/>
      <c r="N135" s="16">
        <v>39.200000000000003</v>
      </c>
      <c r="O135" s="15"/>
      <c r="P135" s="10">
        <f t="shared" si="22"/>
        <v>235.2</v>
      </c>
      <c r="Q135" s="15">
        <f t="shared" ref="Q135:Q198" si="30">2120.6*1.2</f>
        <v>2544.7199999999998</v>
      </c>
      <c r="R135" s="15">
        <v>113.94199999999999</v>
      </c>
      <c r="S135" s="15">
        <v>107.669</v>
      </c>
      <c r="T135" s="15">
        <v>82.754999999999995</v>
      </c>
      <c r="U135" s="15">
        <v>50.712000000000003</v>
      </c>
      <c r="V135" s="15">
        <v>16.988</v>
      </c>
      <c r="W135" s="15">
        <v>0</v>
      </c>
      <c r="X135" s="10">
        <f t="shared" si="23"/>
        <v>372.06599999999997</v>
      </c>
      <c r="Y135" s="10">
        <f t="shared" ref="Y135:Y198" si="31">X135-P135</f>
        <v>136.86599999999999</v>
      </c>
      <c r="Z135" s="15">
        <v>39.200000000000003</v>
      </c>
      <c r="AA135" s="15"/>
      <c r="AB135" s="15">
        <v>39.200000000000003</v>
      </c>
      <c r="AC135" s="15"/>
      <c r="AD135" s="15">
        <v>39.200000000000003</v>
      </c>
      <c r="AE135" s="15"/>
      <c r="AF135" s="15">
        <v>39.200000000000003</v>
      </c>
      <c r="AG135" s="15"/>
      <c r="AH135" s="15">
        <v>39.200000000000003</v>
      </c>
      <c r="AI135" s="15"/>
      <c r="AJ135" s="15">
        <v>39.200000000000003</v>
      </c>
      <c r="AK135" s="15"/>
      <c r="AL135" s="11">
        <f t="shared" si="24"/>
        <v>235.2</v>
      </c>
      <c r="AM135" s="15">
        <f t="shared" ref="AM135:AM198" si="32">2245.84*1.2</f>
        <v>2695.0080000000003</v>
      </c>
      <c r="AN135" s="15">
        <v>0</v>
      </c>
      <c r="AO135" s="15">
        <v>0</v>
      </c>
      <c r="AP135" s="15">
        <v>0</v>
      </c>
      <c r="AQ135" s="15">
        <v>60.272999999999996</v>
      </c>
      <c r="AR135" s="15">
        <v>70.302999999999997</v>
      </c>
      <c r="AS135" s="17">
        <v>95.671000000000006</v>
      </c>
      <c r="AT135" s="11">
        <f t="shared" si="25"/>
        <v>226.24700000000001</v>
      </c>
      <c r="AU135" s="11">
        <f t="shared" si="26"/>
        <v>-8.9529999999999745</v>
      </c>
      <c r="AV135" s="12">
        <f t="shared" si="27"/>
        <v>324157.240896</v>
      </c>
      <c r="AW135" s="12">
        <f t="shared" si="28"/>
        <v>97.012402255342067</v>
      </c>
      <c r="AX135" s="13">
        <f t="shared" si="29"/>
        <v>5820.744135320524</v>
      </c>
    </row>
    <row r="136" spans="1:50" x14ac:dyDescent="0.25">
      <c r="A136" s="6" t="s">
        <v>158</v>
      </c>
      <c r="B136" s="15">
        <v>3312.6</v>
      </c>
      <c r="C136" s="15"/>
      <c r="D136" s="16">
        <v>40.6</v>
      </c>
      <c r="E136" s="17"/>
      <c r="F136" s="16">
        <v>40.6</v>
      </c>
      <c r="G136" s="17"/>
      <c r="H136" s="16">
        <v>40.6</v>
      </c>
      <c r="I136" s="17"/>
      <c r="J136" s="16">
        <v>40.6</v>
      </c>
      <c r="K136" s="17"/>
      <c r="L136" s="16">
        <v>40.6</v>
      </c>
      <c r="M136" s="17"/>
      <c r="N136" s="16">
        <v>40.6</v>
      </c>
      <c r="O136" s="15"/>
      <c r="P136" s="10">
        <f t="shared" si="22"/>
        <v>243.6</v>
      </c>
      <c r="Q136" s="15">
        <f t="shared" si="30"/>
        <v>2544.7199999999998</v>
      </c>
      <c r="R136" s="15">
        <v>99.367000000000004</v>
      </c>
      <c r="S136" s="15">
        <v>109.26499999999999</v>
      </c>
      <c r="T136" s="15">
        <v>88.433000000000007</v>
      </c>
      <c r="U136" s="15">
        <v>58.682000000000002</v>
      </c>
      <c r="V136" s="15">
        <v>22.882999999999999</v>
      </c>
      <c r="W136" s="15">
        <v>0</v>
      </c>
      <c r="X136" s="10">
        <f t="shared" si="23"/>
        <v>378.63</v>
      </c>
      <c r="Y136" s="10">
        <f t="shared" si="31"/>
        <v>135.03</v>
      </c>
      <c r="Z136" s="15">
        <v>40.6</v>
      </c>
      <c r="AA136" s="15"/>
      <c r="AB136" s="15">
        <v>40.6</v>
      </c>
      <c r="AC136" s="15"/>
      <c r="AD136" s="15">
        <v>40.6</v>
      </c>
      <c r="AE136" s="15"/>
      <c r="AF136" s="15">
        <v>40.6</v>
      </c>
      <c r="AG136" s="15"/>
      <c r="AH136" s="15">
        <v>40.6</v>
      </c>
      <c r="AI136" s="15"/>
      <c r="AJ136" s="15">
        <v>40.6</v>
      </c>
      <c r="AK136" s="15"/>
      <c r="AL136" s="11">
        <f t="shared" si="24"/>
        <v>243.6</v>
      </c>
      <c r="AM136" s="15">
        <f t="shared" si="32"/>
        <v>2695.0080000000003</v>
      </c>
      <c r="AN136" s="15">
        <v>0</v>
      </c>
      <c r="AO136" s="15">
        <v>0</v>
      </c>
      <c r="AP136" s="15">
        <v>0</v>
      </c>
      <c r="AQ136" s="15">
        <v>50</v>
      </c>
      <c r="AR136" s="15">
        <v>67</v>
      </c>
      <c r="AS136" s="17">
        <v>101.15399999999998</v>
      </c>
      <c r="AT136" s="11">
        <f t="shared" si="25"/>
        <v>218.154</v>
      </c>
      <c r="AU136" s="11">
        <f t="shared" si="26"/>
        <v>-25.445999999999998</v>
      </c>
      <c r="AV136" s="12">
        <f t="shared" si="27"/>
        <v>275036.36803200003</v>
      </c>
      <c r="AW136" s="12">
        <f t="shared" si="28"/>
        <v>83.027340467306658</v>
      </c>
      <c r="AX136" s="13">
        <f t="shared" si="29"/>
        <v>4981.6404280383995</v>
      </c>
    </row>
    <row r="137" spans="1:50" x14ac:dyDescent="0.25">
      <c r="A137" s="6" t="s">
        <v>159</v>
      </c>
      <c r="B137" s="15">
        <v>3138.9</v>
      </c>
      <c r="C137" s="15"/>
      <c r="D137" s="16">
        <v>35.61</v>
      </c>
      <c r="E137" s="17"/>
      <c r="F137" s="16">
        <v>35.61</v>
      </c>
      <c r="G137" s="17"/>
      <c r="H137" s="16">
        <v>35.61</v>
      </c>
      <c r="I137" s="17"/>
      <c r="J137" s="16">
        <v>35.61</v>
      </c>
      <c r="K137" s="17"/>
      <c r="L137" s="16">
        <v>35.61</v>
      </c>
      <c r="M137" s="17"/>
      <c r="N137" s="16">
        <v>35.61</v>
      </c>
      <c r="O137" s="15"/>
      <c r="P137" s="10">
        <f t="shared" si="22"/>
        <v>213.66000000000003</v>
      </c>
      <c r="Q137" s="15">
        <f t="shared" si="30"/>
        <v>2544.7199999999998</v>
      </c>
      <c r="R137" s="15">
        <v>80.91</v>
      </c>
      <c r="S137" s="15">
        <v>85.83</v>
      </c>
      <c r="T137" s="15">
        <v>69.039000000000001</v>
      </c>
      <c r="U137" s="15">
        <v>42.783000000000001</v>
      </c>
      <c r="V137" s="15">
        <v>10.164</v>
      </c>
      <c r="W137" s="15">
        <v>0</v>
      </c>
      <c r="X137" s="10">
        <f t="shared" si="23"/>
        <v>288.726</v>
      </c>
      <c r="Y137" s="10">
        <f t="shared" si="31"/>
        <v>75.065999999999974</v>
      </c>
      <c r="Z137" s="15">
        <v>35.61</v>
      </c>
      <c r="AA137" s="15"/>
      <c r="AB137" s="15">
        <v>35.61</v>
      </c>
      <c r="AC137" s="15"/>
      <c r="AD137" s="15">
        <v>35.61</v>
      </c>
      <c r="AE137" s="15"/>
      <c r="AF137" s="15">
        <v>35.61</v>
      </c>
      <c r="AG137" s="15"/>
      <c r="AH137" s="15">
        <v>35.61</v>
      </c>
      <c r="AI137" s="15"/>
      <c r="AJ137" s="15">
        <v>35.61</v>
      </c>
      <c r="AK137" s="15"/>
      <c r="AL137" s="11">
        <f t="shared" si="24"/>
        <v>213.66000000000003</v>
      </c>
      <c r="AM137" s="15">
        <f t="shared" si="32"/>
        <v>2695.0080000000003</v>
      </c>
      <c r="AN137" s="15">
        <v>0</v>
      </c>
      <c r="AO137" s="15">
        <v>0</v>
      </c>
      <c r="AP137" s="15">
        <v>0</v>
      </c>
      <c r="AQ137" s="15">
        <v>49.6</v>
      </c>
      <c r="AR137" s="15">
        <v>51.800000000000004</v>
      </c>
      <c r="AS137" s="17">
        <v>67.040000000000006</v>
      </c>
      <c r="AT137" s="11">
        <f t="shared" si="25"/>
        <v>168.44</v>
      </c>
      <c r="AU137" s="11">
        <f t="shared" si="26"/>
        <v>-45.220000000000027</v>
      </c>
      <c r="AV137" s="12">
        <f t="shared" si="27"/>
        <v>69153.689759999834</v>
      </c>
      <c r="AW137" s="12">
        <f t="shared" si="28"/>
        <v>22.031186007837086</v>
      </c>
      <c r="AX137" s="13">
        <f t="shared" si="29"/>
        <v>1321.871160470225</v>
      </c>
    </row>
    <row r="138" spans="1:50" x14ac:dyDescent="0.25">
      <c r="A138" s="6" t="s">
        <v>160</v>
      </c>
      <c r="B138" s="15">
        <v>2963.1</v>
      </c>
      <c r="C138" s="15"/>
      <c r="D138" s="16">
        <v>38.5</v>
      </c>
      <c r="E138" s="17"/>
      <c r="F138" s="16">
        <v>38.5</v>
      </c>
      <c r="G138" s="17"/>
      <c r="H138" s="16">
        <v>38.5</v>
      </c>
      <c r="I138" s="17"/>
      <c r="J138" s="16">
        <v>38.5</v>
      </c>
      <c r="K138" s="17"/>
      <c r="L138" s="16">
        <v>38.5</v>
      </c>
      <c r="M138" s="17"/>
      <c r="N138" s="16">
        <v>38.5</v>
      </c>
      <c r="O138" s="15"/>
      <c r="P138" s="10">
        <f t="shared" si="22"/>
        <v>231</v>
      </c>
      <c r="Q138" s="15">
        <f t="shared" si="30"/>
        <v>2544.7199999999998</v>
      </c>
      <c r="R138" s="15">
        <v>60.309999999999995</v>
      </c>
      <c r="S138" s="15">
        <v>119.95499999999998</v>
      </c>
      <c r="T138" s="15">
        <v>114.07700000000001</v>
      </c>
      <c r="U138" s="15">
        <v>73.088999999999999</v>
      </c>
      <c r="V138" s="15">
        <v>32.854999999999997</v>
      </c>
      <c r="W138" s="15">
        <v>0</v>
      </c>
      <c r="X138" s="10">
        <f t="shared" si="23"/>
        <v>400.286</v>
      </c>
      <c r="Y138" s="10">
        <f t="shared" si="31"/>
        <v>169.286</v>
      </c>
      <c r="Z138" s="15">
        <v>38.5</v>
      </c>
      <c r="AA138" s="15"/>
      <c r="AB138" s="15">
        <v>38.5</v>
      </c>
      <c r="AC138" s="15"/>
      <c r="AD138" s="15">
        <v>38.5</v>
      </c>
      <c r="AE138" s="15"/>
      <c r="AF138" s="15">
        <v>38.5</v>
      </c>
      <c r="AG138" s="15"/>
      <c r="AH138" s="15">
        <v>38.5</v>
      </c>
      <c r="AI138" s="15"/>
      <c r="AJ138" s="15">
        <v>38.5</v>
      </c>
      <c r="AK138" s="15"/>
      <c r="AL138" s="11">
        <f t="shared" si="24"/>
        <v>231</v>
      </c>
      <c r="AM138" s="15">
        <f t="shared" si="32"/>
        <v>2695.0080000000003</v>
      </c>
      <c r="AN138" s="15">
        <v>0</v>
      </c>
      <c r="AO138" s="15">
        <v>0</v>
      </c>
      <c r="AP138" s="15">
        <v>0</v>
      </c>
      <c r="AQ138" s="15">
        <v>48.973999999999997</v>
      </c>
      <c r="AR138" s="15">
        <v>67.436000000000007</v>
      </c>
      <c r="AS138" s="17">
        <v>126.78400000000001</v>
      </c>
      <c r="AT138" s="11">
        <f t="shared" si="25"/>
        <v>243.19400000000002</v>
      </c>
      <c r="AU138" s="11">
        <f t="shared" si="26"/>
        <v>12.194000000000017</v>
      </c>
      <c r="AV138" s="12">
        <f t="shared" si="27"/>
        <v>463648.39747199998</v>
      </c>
      <c r="AW138" s="12">
        <f t="shared" si="28"/>
        <v>156.47409721980358</v>
      </c>
      <c r="AX138" s="13">
        <f t="shared" si="29"/>
        <v>9388.4458331882142</v>
      </c>
    </row>
    <row r="139" spans="1:50" x14ac:dyDescent="0.25">
      <c r="A139" s="6" t="s">
        <v>161</v>
      </c>
      <c r="B139" s="15">
        <v>4514</v>
      </c>
      <c r="C139" s="15"/>
      <c r="D139" s="16">
        <v>49.67</v>
      </c>
      <c r="E139" s="17"/>
      <c r="F139" s="16">
        <v>49.67</v>
      </c>
      <c r="G139" s="17"/>
      <c r="H139" s="16">
        <v>49.67</v>
      </c>
      <c r="I139" s="17"/>
      <c r="J139" s="16">
        <v>49.67</v>
      </c>
      <c r="K139" s="17"/>
      <c r="L139" s="16">
        <v>49.67</v>
      </c>
      <c r="M139" s="17"/>
      <c r="N139" s="16">
        <v>49.67</v>
      </c>
      <c r="O139" s="15"/>
      <c r="P139" s="10">
        <f t="shared" si="22"/>
        <v>298.02000000000004</v>
      </c>
      <c r="Q139" s="15">
        <f t="shared" si="30"/>
        <v>2544.7199999999998</v>
      </c>
      <c r="R139" s="15">
        <v>151.52000000000001</v>
      </c>
      <c r="S139" s="15">
        <v>132.22999999999999</v>
      </c>
      <c r="T139" s="15">
        <v>102.58</v>
      </c>
      <c r="U139" s="15">
        <v>74.540000000000006</v>
      </c>
      <c r="V139" s="15">
        <v>29.04</v>
      </c>
      <c r="W139" s="15">
        <v>0</v>
      </c>
      <c r="X139" s="10">
        <f t="shared" si="23"/>
        <v>489.91</v>
      </c>
      <c r="Y139" s="10">
        <f t="shared" si="31"/>
        <v>191.89</v>
      </c>
      <c r="Z139" s="15">
        <v>49.67</v>
      </c>
      <c r="AA139" s="15"/>
      <c r="AB139" s="15">
        <v>49.67</v>
      </c>
      <c r="AC139" s="15"/>
      <c r="AD139" s="15">
        <v>49.67</v>
      </c>
      <c r="AE139" s="15"/>
      <c r="AF139" s="15">
        <v>49.67</v>
      </c>
      <c r="AG139" s="15"/>
      <c r="AH139" s="15">
        <v>49.67</v>
      </c>
      <c r="AI139" s="15"/>
      <c r="AJ139" s="15">
        <v>49.67</v>
      </c>
      <c r="AK139" s="15"/>
      <c r="AL139" s="11">
        <f t="shared" si="24"/>
        <v>298.02000000000004</v>
      </c>
      <c r="AM139" s="15">
        <f t="shared" si="32"/>
        <v>2695.0080000000003</v>
      </c>
      <c r="AN139" s="15">
        <v>0</v>
      </c>
      <c r="AO139" s="15">
        <v>0</v>
      </c>
      <c r="AP139" s="15">
        <v>0</v>
      </c>
      <c r="AQ139" s="15">
        <v>84</v>
      </c>
      <c r="AR139" s="15">
        <v>105.27</v>
      </c>
      <c r="AS139" s="17">
        <v>130.62700000000001</v>
      </c>
      <c r="AT139" s="11">
        <f t="shared" si="25"/>
        <v>319.89699999999999</v>
      </c>
      <c r="AU139" s="11">
        <f t="shared" si="26"/>
        <v>21.876999999999953</v>
      </c>
      <c r="AV139" s="12">
        <f t="shared" si="27"/>
        <v>547265.01081599982</v>
      </c>
      <c r="AW139" s="12">
        <f t="shared" si="28"/>
        <v>121.23726424811693</v>
      </c>
      <c r="AX139" s="13">
        <f t="shared" si="29"/>
        <v>7274.2358548870161</v>
      </c>
    </row>
    <row r="140" spans="1:50" x14ac:dyDescent="0.25">
      <c r="A140" s="6" t="s">
        <v>162</v>
      </c>
      <c r="B140" s="15">
        <v>5435.9</v>
      </c>
      <c r="C140" s="15"/>
      <c r="D140" s="16">
        <v>71.19</v>
      </c>
      <c r="E140" s="17"/>
      <c r="F140" s="16">
        <v>71.19</v>
      </c>
      <c r="G140" s="17"/>
      <c r="H140" s="16">
        <v>71.19</v>
      </c>
      <c r="I140" s="17"/>
      <c r="J140" s="16">
        <v>71.19</v>
      </c>
      <c r="K140" s="17"/>
      <c r="L140" s="16">
        <v>71.19</v>
      </c>
      <c r="M140" s="17"/>
      <c r="N140" s="16">
        <v>71.19</v>
      </c>
      <c r="O140" s="15"/>
      <c r="P140" s="10">
        <f t="shared" si="22"/>
        <v>427.14</v>
      </c>
      <c r="Q140" s="15">
        <f t="shared" si="30"/>
        <v>2544.7199999999998</v>
      </c>
      <c r="R140" s="15">
        <v>149.86467136799999</v>
      </c>
      <c r="S140" s="15">
        <v>162.23049695400002</v>
      </c>
      <c r="T140" s="15">
        <v>144.148125282</v>
      </c>
      <c r="U140" s="15">
        <v>106.90940865600001</v>
      </c>
      <c r="V140" s="15">
        <v>41.796912366000008</v>
      </c>
      <c r="W140" s="15">
        <v>0</v>
      </c>
      <c r="X140" s="10">
        <f t="shared" si="23"/>
        <v>604.94961462599997</v>
      </c>
      <c r="Y140" s="10">
        <f t="shared" si="31"/>
        <v>177.80961462599998</v>
      </c>
      <c r="Z140" s="15">
        <v>71.19</v>
      </c>
      <c r="AA140" s="15"/>
      <c r="AB140" s="15">
        <v>71.19</v>
      </c>
      <c r="AC140" s="15"/>
      <c r="AD140" s="15">
        <v>71.19</v>
      </c>
      <c r="AE140" s="15"/>
      <c r="AF140" s="15">
        <v>71.19</v>
      </c>
      <c r="AG140" s="15"/>
      <c r="AH140" s="15">
        <v>71.19</v>
      </c>
      <c r="AI140" s="15"/>
      <c r="AJ140" s="15">
        <v>71.19</v>
      </c>
      <c r="AK140" s="15"/>
      <c r="AL140" s="11">
        <f t="shared" si="24"/>
        <v>427.14</v>
      </c>
      <c r="AM140" s="15">
        <f t="shared" si="32"/>
        <v>2695.0080000000003</v>
      </c>
      <c r="AN140" s="15">
        <v>0</v>
      </c>
      <c r="AO140" s="15">
        <v>0</v>
      </c>
      <c r="AP140" s="15">
        <v>0</v>
      </c>
      <c r="AQ140" s="15">
        <v>77.797487292</v>
      </c>
      <c r="AR140" s="15">
        <v>99.829072416000002</v>
      </c>
      <c r="AS140" s="17">
        <v>148.39999559399999</v>
      </c>
      <c r="AT140" s="11">
        <f t="shared" si="25"/>
        <v>326.02655530200002</v>
      </c>
      <c r="AU140" s="11">
        <f t="shared" si="26"/>
        <v>-101.11344469799997</v>
      </c>
      <c r="AV140" s="12">
        <f t="shared" si="27"/>
        <v>179974.14016240707</v>
      </c>
      <c r="AW140" s="12">
        <f t="shared" si="28"/>
        <v>33.108434695709462</v>
      </c>
      <c r="AX140" s="13">
        <f t="shared" si="29"/>
        <v>1986.5060817425679</v>
      </c>
    </row>
    <row r="141" spans="1:50" x14ac:dyDescent="0.25">
      <c r="A141" s="5" t="s">
        <v>163</v>
      </c>
      <c r="B141" s="15">
        <v>5106.7</v>
      </c>
      <c r="C141" s="15"/>
      <c r="D141" s="16">
        <v>63.27</v>
      </c>
      <c r="E141" s="17"/>
      <c r="F141" s="16">
        <v>63.27</v>
      </c>
      <c r="G141" s="17"/>
      <c r="H141" s="16">
        <v>63.27</v>
      </c>
      <c r="I141" s="17"/>
      <c r="J141" s="16">
        <v>63.27</v>
      </c>
      <c r="K141" s="17"/>
      <c r="L141" s="16">
        <v>63.27</v>
      </c>
      <c r="M141" s="17"/>
      <c r="N141" s="16">
        <v>63.27</v>
      </c>
      <c r="O141" s="15"/>
      <c r="P141" s="10">
        <f t="shared" si="22"/>
        <v>379.62</v>
      </c>
      <c r="Q141" s="15">
        <f t="shared" si="30"/>
        <v>2544.7199999999998</v>
      </c>
      <c r="R141" s="15">
        <v>131.935</v>
      </c>
      <c r="S141" s="15">
        <v>156</v>
      </c>
      <c r="T141" s="15">
        <v>135.34</v>
      </c>
      <c r="U141" s="15">
        <v>94.555000000000007</v>
      </c>
      <c r="V141" s="15">
        <v>32.348999999999997</v>
      </c>
      <c r="W141" s="15">
        <v>0</v>
      </c>
      <c r="X141" s="10">
        <f t="shared" si="23"/>
        <v>550.17899999999997</v>
      </c>
      <c r="Y141" s="10">
        <f t="shared" si="31"/>
        <v>170.55899999999997</v>
      </c>
      <c r="Z141" s="15">
        <v>63.27</v>
      </c>
      <c r="AA141" s="15"/>
      <c r="AB141" s="15">
        <v>63.27</v>
      </c>
      <c r="AC141" s="15"/>
      <c r="AD141" s="15">
        <v>63.27</v>
      </c>
      <c r="AE141" s="15"/>
      <c r="AF141" s="15">
        <v>63.27</v>
      </c>
      <c r="AG141" s="15"/>
      <c r="AH141" s="15">
        <v>63.27</v>
      </c>
      <c r="AI141" s="15"/>
      <c r="AJ141" s="15">
        <v>63.27</v>
      </c>
      <c r="AK141" s="15"/>
      <c r="AL141" s="11">
        <f t="shared" si="24"/>
        <v>379.62</v>
      </c>
      <c r="AM141" s="15">
        <f t="shared" si="32"/>
        <v>2695.0080000000003</v>
      </c>
      <c r="AN141" s="15">
        <v>0</v>
      </c>
      <c r="AO141" s="15">
        <v>0</v>
      </c>
      <c r="AP141" s="15">
        <v>0</v>
      </c>
      <c r="AQ141" s="15">
        <v>78.546000000000006</v>
      </c>
      <c r="AR141" s="15">
        <v>101.14000000000001</v>
      </c>
      <c r="AS141" s="17">
        <v>150.25700000000001</v>
      </c>
      <c r="AT141" s="11">
        <f t="shared" si="25"/>
        <v>329.94300000000004</v>
      </c>
      <c r="AU141" s="11">
        <f t="shared" si="26"/>
        <v>-49.676999999999964</v>
      </c>
      <c r="AV141" s="12">
        <f t="shared" si="27"/>
        <v>300144.986064</v>
      </c>
      <c r="AW141" s="12">
        <f t="shared" si="28"/>
        <v>58.774744172165981</v>
      </c>
      <c r="AX141" s="13">
        <f t="shared" si="29"/>
        <v>3526.4846503299586</v>
      </c>
    </row>
    <row r="142" spans="1:50" x14ac:dyDescent="0.25">
      <c r="A142" s="5" t="s">
        <v>164</v>
      </c>
      <c r="B142" s="15">
        <v>4403.2</v>
      </c>
      <c r="C142" s="15"/>
      <c r="D142" s="16">
        <v>60.94</v>
      </c>
      <c r="E142" s="17"/>
      <c r="F142" s="16">
        <v>60.94</v>
      </c>
      <c r="G142" s="17"/>
      <c r="H142" s="16">
        <v>60.94</v>
      </c>
      <c r="I142" s="17"/>
      <c r="J142" s="16">
        <v>60.94</v>
      </c>
      <c r="K142" s="17"/>
      <c r="L142" s="16">
        <v>60.94</v>
      </c>
      <c r="M142" s="17"/>
      <c r="N142" s="16">
        <v>60.94</v>
      </c>
      <c r="O142" s="15"/>
      <c r="P142" s="10">
        <f t="shared" si="22"/>
        <v>365.64</v>
      </c>
      <c r="Q142" s="15">
        <f t="shared" si="30"/>
        <v>2544.7199999999998</v>
      </c>
      <c r="R142" s="15">
        <v>123.69499999999999</v>
      </c>
      <c r="S142" s="15">
        <v>139.82400000000001</v>
      </c>
      <c r="T142" s="15">
        <v>119.194</v>
      </c>
      <c r="U142" s="15">
        <v>78.731999999999999</v>
      </c>
      <c r="V142" s="15">
        <v>26.806999999999999</v>
      </c>
      <c r="W142" s="15">
        <v>0</v>
      </c>
      <c r="X142" s="10">
        <f t="shared" si="23"/>
        <v>488.25200000000007</v>
      </c>
      <c r="Y142" s="10">
        <f t="shared" si="31"/>
        <v>122.61200000000008</v>
      </c>
      <c r="Z142" s="15">
        <v>60.94</v>
      </c>
      <c r="AA142" s="15"/>
      <c r="AB142" s="15">
        <v>60.94</v>
      </c>
      <c r="AC142" s="15"/>
      <c r="AD142" s="15">
        <v>60.94</v>
      </c>
      <c r="AE142" s="15"/>
      <c r="AF142" s="15">
        <v>60.94</v>
      </c>
      <c r="AG142" s="15"/>
      <c r="AH142" s="15">
        <v>60.94</v>
      </c>
      <c r="AI142" s="15"/>
      <c r="AJ142" s="15">
        <v>60.94</v>
      </c>
      <c r="AK142" s="15"/>
      <c r="AL142" s="11">
        <f t="shared" si="24"/>
        <v>365.64</v>
      </c>
      <c r="AM142" s="15">
        <f t="shared" si="32"/>
        <v>2695.0080000000003</v>
      </c>
      <c r="AN142" s="15">
        <v>0</v>
      </c>
      <c r="AO142" s="15">
        <v>0</v>
      </c>
      <c r="AP142" s="15">
        <v>0</v>
      </c>
      <c r="AQ142" s="15">
        <v>61.740000000000009</v>
      </c>
      <c r="AR142" s="15">
        <v>79.686000000000007</v>
      </c>
      <c r="AS142" s="17">
        <v>119.7</v>
      </c>
      <c r="AT142" s="11">
        <f t="shared" si="25"/>
        <v>261.12600000000003</v>
      </c>
      <c r="AU142" s="11">
        <f t="shared" si="26"/>
        <v>-104.51399999999995</v>
      </c>
      <c r="AV142" s="12">
        <f t="shared" si="27"/>
        <v>30347.142528000288</v>
      </c>
      <c r="AW142" s="12">
        <f t="shared" si="28"/>
        <v>6.8920654360465772</v>
      </c>
      <c r="AX142" s="13">
        <f t="shared" si="29"/>
        <v>413.52392616279462</v>
      </c>
    </row>
    <row r="143" spans="1:50" x14ac:dyDescent="0.25">
      <c r="A143" s="5" t="s">
        <v>165</v>
      </c>
      <c r="B143" s="15">
        <v>4293.8</v>
      </c>
      <c r="C143" s="15"/>
      <c r="D143" s="16">
        <v>55.11</v>
      </c>
      <c r="E143" s="17"/>
      <c r="F143" s="16">
        <v>55.11</v>
      </c>
      <c r="G143" s="17"/>
      <c r="H143" s="16">
        <v>55.11</v>
      </c>
      <c r="I143" s="17"/>
      <c r="J143" s="16">
        <v>55.11</v>
      </c>
      <c r="K143" s="17"/>
      <c r="L143" s="16">
        <v>55.11</v>
      </c>
      <c r="M143" s="17"/>
      <c r="N143" s="16">
        <v>55.11</v>
      </c>
      <c r="O143" s="15"/>
      <c r="P143" s="10">
        <f t="shared" si="22"/>
        <v>330.66</v>
      </c>
      <c r="Q143" s="15">
        <f t="shared" si="30"/>
        <v>2544.7199999999998</v>
      </c>
      <c r="R143" s="15">
        <v>130.650947562</v>
      </c>
      <c r="S143" s="15">
        <v>142.44389157600003</v>
      </c>
      <c r="T143" s="15">
        <v>114.80497525800001</v>
      </c>
      <c r="U143" s="15">
        <v>86.943354708000015</v>
      </c>
      <c r="V143" s="15">
        <v>39.756480060000001</v>
      </c>
      <c r="W143" s="15">
        <v>0</v>
      </c>
      <c r="X143" s="10">
        <f t="shared" si="23"/>
        <v>514.59964916400008</v>
      </c>
      <c r="Y143" s="10">
        <f t="shared" si="31"/>
        <v>183.93964916400006</v>
      </c>
      <c r="Z143" s="15">
        <v>55.11</v>
      </c>
      <c r="AA143" s="15"/>
      <c r="AB143" s="15">
        <v>55.11</v>
      </c>
      <c r="AC143" s="15"/>
      <c r="AD143" s="15">
        <v>55.11</v>
      </c>
      <c r="AE143" s="15"/>
      <c r="AF143" s="15">
        <v>55.11</v>
      </c>
      <c r="AG143" s="15"/>
      <c r="AH143" s="15">
        <v>55.11</v>
      </c>
      <c r="AI143" s="15"/>
      <c r="AJ143" s="15">
        <v>55.11</v>
      </c>
      <c r="AK143" s="15"/>
      <c r="AL143" s="11">
        <f t="shared" si="24"/>
        <v>330.66</v>
      </c>
      <c r="AM143" s="15">
        <f t="shared" si="32"/>
        <v>2695.0080000000003</v>
      </c>
      <c r="AN143" s="15">
        <v>0</v>
      </c>
      <c r="AO143" s="15">
        <v>0</v>
      </c>
      <c r="AP143" s="15">
        <v>0</v>
      </c>
      <c r="AQ143" s="15">
        <v>51.663607175999999</v>
      </c>
      <c r="AR143" s="15">
        <v>73.844382486000001</v>
      </c>
      <c r="AS143" s="17">
        <v>144.93987756599998</v>
      </c>
      <c r="AT143" s="11">
        <f t="shared" si="25"/>
        <v>270.44786722799995</v>
      </c>
      <c r="AU143" s="11">
        <f t="shared" si="26"/>
        <v>-60.212132772000075</v>
      </c>
      <c r="AV143" s="12">
        <f t="shared" si="27"/>
        <v>305802.72450301179</v>
      </c>
      <c r="AW143" s="12">
        <f t="shared" si="28"/>
        <v>71.219601402722944</v>
      </c>
      <c r="AX143" s="13">
        <f t="shared" si="29"/>
        <v>4273.1760841633768</v>
      </c>
    </row>
    <row r="144" spans="1:50" x14ac:dyDescent="0.25">
      <c r="A144" s="5" t="s">
        <v>166</v>
      </c>
      <c r="B144" s="15">
        <v>5392.7</v>
      </c>
      <c r="C144" s="15"/>
      <c r="D144" s="16">
        <v>74.25</v>
      </c>
      <c r="E144" s="17"/>
      <c r="F144" s="16">
        <v>74.25</v>
      </c>
      <c r="G144" s="17"/>
      <c r="H144" s="16">
        <v>74.25</v>
      </c>
      <c r="I144" s="17"/>
      <c r="J144" s="16">
        <v>74.25</v>
      </c>
      <c r="K144" s="17"/>
      <c r="L144" s="16">
        <v>74.25</v>
      </c>
      <c r="M144" s="17"/>
      <c r="N144" s="16">
        <v>74.25</v>
      </c>
      <c r="O144" s="15"/>
      <c r="P144" s="10">
        <f t="shared" si="22"/>
        <v>445.5</v>
      </c>
      <c r="Q144" s="15">
        <f t="shared" si="30"/>
        <v>2544.7199999999998</v>
      </c>
      <c r="R144" s="15">
        <v>163.73553851400001</v>
      </c>
      <c r="S144" s="15">
        <v>180.94838930999998</v>
      </c>
      <c r="T144" s="15">
        <v>168.84266980999996</v>
      </c>
      <c r="U144" s="15">
        <v>114.281944968</v>
      </c>
      <c r="V144" s="15">
        <v>39.195849185999997</v>
      </c>
      <c r="W144" s="15">
        <v>0</v>
      </c>
      <c r="X144" s="10">
        <f t="shared" si="23"/>
        <v>667.00439178800002</v>
      </c>
      <c r="Y144" s="10">
        <f t="shared" si="31"/>
        <v>221.50439178800002</v>
      </c>
      <c r="Z144" s="15">
        <v>74.25</v>
      </c>
      <c r="AA144" s="15"/>
      <c r="AB144" s="15">
        <v>74.25</v>
      </c>
      <c r="AC144" s="15"/>
      <c r="AD144" s="15">
        <v>74.25</v>
      </c>
      <c r="AE144" s="15"/>
      <c r="AF144" s="15">
        <v>74.25</v>
      </c>
      <c r="AG144" s="15"/>
      <c r="AH144" s="15">
        <v>74.25</v>
      </c>
      <c r="AI144" s="15"/>
      <c r="AJ144" s="15">
        <v>74.25</v>
      </c>
      <c r="AK144" s="15"/>
      <c r="AL144" s="11">
        <f t="shared" si="24"/>
        <v>445.5</v>
      </c>
      <c r="AM144" s="15">
        <f t="shared" si="32"/>
        <v>2695.0080000000003</v>
      </c>
      <c r="AN144" s="15">
        <v>0</v>
      </c>
      <c r="AO144" s="15">
        <v>0</v>
      </c>
      <c r="AP144" s="15">
        <v>0</v>
      </c>
      <c r="AQ144" s="15">
        <v>89.780956922000001</v>
      </c>
      <c r="AR144" s="15">
        <v>112.78478863800001</v>
      </c>
      <c r="AS144" s="17">
        <v>166.29799815999999</v>
      </c>
      <c r="AT144" s="11">
        <f t="shared" si="25"/>
        <v>368.86374372</v>
      </c>
      <c r="AU144" s="11">
        <f t="shared" si="26"/>
        <v>-76.636256279999998</v>
      </c>
      <c r="AV144" s="12">
        <f t="shared" si="27"/>
        <v>357131.33210610913</v>
      </c>
      <c r="AW144" s="12">
        <f t="shared" si="28"/>
        <v>66.224958203888434</v>
      </c>
      <c r="AX144" s="13">
        <f t="shared" si="29"/>
        <v>3973.4974922333058</v>
      </c>
    </row>
    <row r="145" spans="1:50" x14ac:dyDescent="0.25">
      <c r="A145" s="6" t="s">
        <v>167</v>
      </c>
      <c r="B145" s="15">
        <v>5730</v>
      </c>
      <c r="C145" s="15"/>
      <c r="D145" s="16">
        <v>68.62</v>
      </c>
      <c r="E145" s="17"/>
      <c r="F145" s="16">
        <v>68.62</v>
      </c>
      <c r="G145" s="17"/>
      <c r="H145" s="16">
        <v>68.62</v>
      </c>
      <c r="I145" s="17"/>
      <c r="J145" s="16">
        <v>68.62</v>
      </c>
      <c r="K145" s="17"/>
      <c r="L145" s="16">
        <v>68.62</v>
      </c>
      <c r="M145" s="17"/>
      <c r="N145" s="16">
        <v>68.62</v>
      </c>
      <c r="O145" s="15"/>
      <c r="P145" s="10">
        <f t="shared" si="22"/>
        <v>411.72</v>
      </c>
      <c r="Q145" s="15">
        <f t="shared" si="30"/>
        <v>2544.7199999999998</v>
      </c>
      <c r="R145" s="15">
        <v>157.79599999999999</v>
      </c>
      <c r="S145" s="15">
        <v>200.32900000000004</v>
      </c>
      <c r="T145" s="15">
        <v>130.08699999999999</v>
      </c>
      <c r="U145" s="15">
        <v>84.248000000000005</v>
      </c>
      <c r="V145" s="15">
        <v>32</v>
      </c>
      <c r="W145" s="15">
        <v>0</v>
      </c>
      <c r="X145" s="10">
        <f t="shared" si="23"/>
        <v>604.46</v>
      </c>
      <c r="Y145" s="10">
        <f t="shared" si="31"/>
        <v>192.74</v>
      </c>
      <c r="Z145" s="15">
        <v>68.62</v>
      </c>
      <c r="AA145" s="15"/>
      <c r="AB145" s="15">
        <v>68.62</v>
      </c>
      <c r="AC145" s="15"/>
      <c r="AD145" s="15">
        <v>68.62</v>
      </c>
      <c r="AE145" s="15"/>
      <c r="AF145" s="15">
        <v>68.62</v>
      </c>
      <c r="AG145" s="15"/>
      <c r="AH145" s="15">
        <v>68.62</v>
      </c>
      <c r="AI145" s="15"/>
      <c r="AJ145" s="15">
        <v>68.62</v>
      </c>
      <c r="AK145" s="15"/>
      <c r="AL145" s="11">
        <f t="shared" si="24"/>
        <v>411.72</v>
      </c>
      <c r="AM145" s="15">
        <f t="shared" si="32"/>
        <v>2695.0080000000003</v>
      </c>
      <c r="AN145" s="15">
        <v>0</v>
      </c>
      <c r="AO145" s="15">
        <v>0</v>
      </c>
      <c r="AP145" s="15">
        <v>0</v>
      </c>
      <c r="AQ145" s="15">
        <v>89.356999999999999</v>
      </c>
      <c r="AR145" s="15">
        <v>88.763999999999996</v>
      </c>
      <c r="AS145" s="17">
        <v>121.57899999999999</v>
      </c>
      <c r="AT145" s="11">
        <f t="shared" si="25"/>
        <v>299.7</v>
      </c>
      <c r="AU145" s="11">
        <f t="shared" si="26"/>
        <v>-112.02000000000004</v>
      </c>
      <c r="AV145" s="12">
        <f t="shared" si="27"/>
        <v>188574.53663999983</v>
      </c>
      <c r="AW145" s="12">
        <f t="shared" si="28"/>
        <v>32.910041298429292</v>
      </c>
      <c r="AX145" s="13">
        <f t="shared" si="29"/>
        <v>1974.6024779057575</v>
      </c>
    </row>
    <row r="146" spans="1:50" x14ac:dyDescent="0.25">
      <c r="A146" s="7" t="s">
        <v>229</v>
      </c>
      <c r="B146" s="15">
        <v>3317</v>
      </c>
      <c r="C146" s="15"/>
      <c r="D146" s="16">
        <v>33.520000000000003</v>
      </c>
      <c r="E146" s="17"/>
      <c r="F146" s="16">
        <v>33.520000000000003</v>
      </c>
      <c r="G146" s="17"/>
      <c r="H146" s="16">
        <v>33.520000000000003</v>
      </c>
      <c r="I146" s="17"/>
      <c r="J146" s="16">
        <v>33.520000000000003</v>
      </c>
      <c r="K146" s="17"/>
      <c r="L146" s="16">
        <v>33.520000000000003</v>
      </c>
      <c r="M146" s="17"/>
      <c r="N146" s="16">
        <v>33.520000000000003</v>
      </c>
      <c r="O146" s="15"/>
      <c r="P146" s="10">
        <f t="shared" si="22"/>
        <v>201.12000000000003</v>
      </c>
      <c r="Q146" s="15">
        <f t="shared" si="30"/>
        <v>2544.7199999999998</v>
      </c>
      <c r="R146" s="15">
        <v>81.375</v>
      </c>
      <c r="S146" s="15">
        <v>87.700999999999993</v>
      </c>
      <c r="T146" s="15">
        <v>65.48</v>
      </c>
      <c r="U146" s="15">
        <v>41.7</v>
      </c>
      <c r="V146" s="15">
        <v>15.041000000000002</v>
      </c>
      <c r="W146" s="15">
        <v>0</v>
      </c>
      <c r="X146" s="10">
        <f t="shared" si="23"/>
        <v>291.29699999999997</v>
      </c>
      <c r="Y146" s="10"/>
      <c r="Z146" s="15">
        <v>33.520000000000003</v>
      </c>
      <c r="AA146" s="15"/>
      <c r="AB146" s="15">
        <v>33.520000000000003</v>
      </c>
      <c r="AC146" s="15"/>
      <c r="AD146" s="15">
        <v>33.520000000000003</v>
      </c>
      <c r="AE146" s="15"/>
      <c r="AF146" s="15">
        <v>33.520000000000003</v>
      </c>
      <c r="AG146" s="15"/>
      <c r="AH146" s="15">
        <v>33.520000000000003</v>
      </c>
      <c r="AI146" s="15"/>
      <c r="AJ146" s="15">
        <v>33.520000000000003</v>
      </c>
      <c r="AK146" s="15"/>
      <c r="AL146" s="11">
        <f t="shared" si="24"/>
        <v>201.12000000000003</v>
      </c>
      <c r="AM146" s="15">
        <f t="shared" si="32"/>
        <v>2695.0080000000003</v>
      </c>
      <c r="AN146" s="15">
        <v>0</v>
      </c>
      <c r="AO146" s="15">
        <v>0</v>
      </c>
      <c r="AP146" s="15">
        <v>0</v>
      </c>
      <c r="AQ146" s="15">
        <v>46.506999999999998</v>
      </c>
      <c r="AR146" s="15">
        <v>53.524999999999999</v>
      </c>
      <c r="AS146" s="17">
        <v>75.093999999999994</v>
      </c>
      <c r="AT146" s="11">
        <f t="shared" si="25"/>
        <v>175.12599999999998</v>
      </c>
      <c r="AU146" s="11">
        <f t="shared" si="26"/>
        <v>-25.994000000000057</v>
      </c>
      <c r="AV146" s="12">
        <f t="shared" si="27"/>
        <v>-70054.037952000159</v>
      </c>
      <c r="AW146" s="12">
        <f t="shared" si="28"/>
        <v>-21.119697905336196</v>
      </c>
      <c r="AX146" s="13">
        <f t="shared" si="29"/>
        <v>-1267.1818743201718</v>
      </c>
    </row>
    <row r="147" spans="1:50" x14ac:dyDescent="0.25">
      <c r="A147" s="5" t="s">
        <v>168</v>
      </c>
      <c r="B147" s="15">
        <v>3039</v>
      </c>
      <c r="C147" s="15"/>
      <c r="D147" s="16">
        <v>36.61</v>
      </c>
      <c r="E147" s="17"/>
      <c r="F147" s="16">
        <v>36.61</v>
      </c>
      <c r="G147" s="17"/>
      <c r="H147" s="16">
        <v>36.61</v>
      </c>
      <c r="I147" s="17"/>
      <c r="J147" s="16">
        <v>36.61</v>
      </c>
      <c r="K147" s="17"/>
      <c r="L147" s="16">
        <v>36.61</v>
      </c>
      <c r="M147" s="17"/>
      <c r="N147" s="16">
        <v>36.61</v>
      </c>
      <c r="O147" s="15"/>
      <c r="P147" s="10">
        <f t="shared" si="22"/>
        <v>219.66000000000003</v>
      </c>
      <c r="Q147" s="15">
        <f t="shared" si="30"/>
        <v>2544.7199999999998</v>
      </c>
      <c r="R147" s="15">
        <v>85.83</v>
      </c>
      <c r="S147" s="15">
        <v>93.745999999999995</v>
      </c>
      <c r="T147" s="15">
        <v>69.406999999999996</v>
      </c>
      <c r="U147" s="15">
        <v>45.194000000000003</v>
      </c>
      <c r="V147" s="15">
        <v>16.236999999999998</v>
      </c>
      <c r="W147" s="15">
        <v>0</v>
      </c>
      <c r="X147" s="10">
        <f t="shared" si="23"/>
        <v>310.41400000000004</v>
      </c>
      <c r="Y147" s="10">
        <f t="shared" si="31"/>
        <v>90.754000000000019</v>
      </c>
      <c r="Z147" s="15">
        <v>36.61</v>
      </c>
      <c r="AA147" s="15"/>
      <c r="AB147" s="15">
        <v>36.61</v>
      </c>
      <c r="AC147" s="15"/>
      <c r="AD147" s="15">
        <v>36.61</v>
      </c>
      <c r="AE147" s="15"/>
      <c r="AF147" s="15">
        <v>36.61</v>
      </c>
      <c r="AG147" s="15"/>
      <c r="AH147" s="15">
        <v>36.61</v>
      </c>
      <c r="AI147" s="15"/>
      <c r="AJ147" s="15">
        <v>36.61</v>
      </c>
      <c r="AK147" s="15"/>
      <c r="AL147" s="11">
        <f t="shared" si="24"/>
        <v>219.66000000000003</v>
      </c>
      <c r="AM147" s="15">
        <f t="shared" si="32"/>
        <v>2695.0080000000003</v>
      </c>
      <c r="AN147" s="15">
        <v>0</v>
      </c>
      <c r="AO147" s="15">
        <v>0</v>
      </c>
      <c r="AP147" s="15">
        <v>0</v>
      </c>
      <c r="AQ147" s="15">
        <v>47.377000000000002</v>
      </c>
      <c r="AR147" s="15">
        <v>56.147999999999996</v>
      </c>
      <c r="AS147" s="17">
        <v>77.843000000000004</v>
      </c>
      <c r="AT147" s="11">
        <f t="shared" si="25"/>
        <v>181.36799999999999</v>
      </c>
      <c r="AU147" s="11">
        <f t="shared" si="26"/>
        <v>-38.29200000000003</v>
      </c>
      <c r="AV147" s="12">
        <f t="shared" si="27"/>
        <v>127746.27254399993</v>
      </c>
      <c r="AW147" s="12">
        <f t="shared" si="28"/>
        <v>42.035627688055257</v>
      </c>
      <c r="AX147" s="13">
        <f t="shared" si="29"/>
        <v>2522.1376612833155</v>
      </c>
    </row>
    <row r="148" spans="1:50" x14ac:dyDescent="0.25">
      <c r="A148" s="6" t="s">
        <v>169</v>
      </c>
      <c r="B148" s="15">
        <v>5985.8</v>
      </c>
      <c r="C148" s="15"/>
      <c r="D148" s="16">
        <v>71.05</v>
      </c>
      <c r="E148" s="17"/>
      <c r="F148" s="16">
        <v>71.05</v>
      </c>
      <c r="G148" s="17"/>
      <c r="H148" s="16">
        <v>71.05</v>
      </c>
      <c r="I148" s="17"/>
      <c r="J148" s="16">
        <v>71.05</v>
      </c>
      <c r="K148" s="17"/>
      <c r="L148" s="16">
        <v>71.05</v>
      </c>
      <c r="M148" s="17"/>
      <c r="N148" s="16">
        <v>71.05</v>
      </c>
      <c r="O148" s="15"/>
      <c r="P148" s="10">
        <f t="shared" si="22"/>
        <v>426.3</v>
      </c>
      <c r="Q148" s="15">
        <f t="shared" si="30"/>
        <v>2544.7199999999998</v>
      </c>
      <c r="R148" s="15">
        <v>165.46700000000001</v>
      </c>
      <c r="S148" s="15">
        <v>206.21700000000001</v>
      </c>
      <c r="T148" s="15">
        <v>166.345</v>
      </c>
      <c r="U148" s="15">
        <v>102.434</v>
      </c>
      <c r="V148" s="15">
        <v>39.204999999999998</v>
      </c>
      <c r="W148" s="15">
        <v>0</v>
      </c>
      <c r="X148" s="10">
        <f t="shared" si="23"/>
        <v>679.66800000000001</v>
      </c>
      <c r="Y148" s="10">
        <f t="shared" si="31"/>
        <v>253.36799999999999</v>
      </c>
      <c r="Z148" s="15">
        <v>71.05</v>
      </c>
      <c r="AA148" s="15"/>
      <c r="AB148" s="15">
        <v>71.05</v>
      </c>
      <c r="AC148" s="15"/>
      <c r="AD148" s="15">
        <v>71.05</v>
      </c>
      <c r="AE148" s="15"/>
      <c r="AF148" s="15">
        <v>71.05</v>
      </c>
      <c r="AG148" s="15"/>
      <c r="AH148" s="15">
        <v>71.05</v>
      </c>
      <c r="AI148" s="15"/>
      <c r="AJ148" s="15">
        <v>71.05</v>
      </c>
      <c r="AK148" s="15"/>
      <c r="AL148" s="11">
        <f t="shared" si="24"/>
        <v>426.3</v>
      </c>
      <c r="AM148" s="15">
        <f t="shared" si="32"/>
        <v>2695.0080000000003</v>
      </c>
      <c r="AN148" s="15">
        <v>0</v>
      </c>
      <c r="AO148" s="15">
        <v>0</v>
      </c>
      <c r="AP148" s="15">
        <v>0</v>
      </c>
      <c r="AQ148" s="15">
        <v>82.224999999999994</v>
      </c>
      <c r="AR148" s="15">
        <v>117.039</v>
      </c>
      <c r="AS148" s="17">
        <v>182.661</v>
      </c>
      <c r="AT148" s="11">
        <f t="shared" si="25"/>
        <v>381.92500000000001</v>
      </c>
      <c r="AU148" s="11">
        <f t="shared" si="26"/>
        <v>-44.375</v>
      </c>
      <c r="AV148" s="12">
        <f t="shared" si="27"/>
        <v>525159.63695999992</v>
      </c>
      <c r="AW148" s="12">
        <f t="shared" si="28"/>
        <v>87.734243870493486</v>
      </c>
      <c r="AX148" s="13">
        <f t="shared" si="29"/>
        <v>5264.0546322296095</v>
      </c>
    </row>
    <row r="149" spans="1:50" x14ac:dyDescent="0.25">
      <c r="A149" s="5" t="s">
        <v>170</v>
      </c>
      <c r="B149" s="15">
        <v>2924.8</v>
      </c>
      <c r="C149" s="15"/>
      <c r="D149" s="16">
        <v>27.37</v>
      </c>
      <c r="E149" s="17"/>
      <c r="F149" s="16">
        <v>27.37</v>
      </c>
      <c r="G149" s="17"/>
      <c r="H149" s="16">
        <v>27.37</v>
      </c>
      <c r="I149" s="17"/>
      <c r="J149" s="16">
        <v>27.37</v>
      </c>
      <c r="K149" s="17"/>
      <c r="L149" s="16">
        <v>27.37</v>
      </c>
      <c r="M149" s="17"/>
      <c r="N149" s="16">
        <v>27.37</v>
      </c>
      <c r="O149" s="15"/>
      <c r="P149" s="10">
        <f t="shared" si="22"/>
        <v>164.22</v>
      </c>
      <c r="Q149" s="15">
        <f t="shared" si="30"/>
        <v>2544.7199999999998</v>
      </c>
      <c r="R149" s="15">
        <v>60.524000000000001</v>
      </c>
      <c r="S149" s="15">
        <v>68.873999999999995</v>
      </c>
      <c r="T149" s="15">
        <v>57.710000000000008</v>
      </c>
      <c r="U149" s="15">
        <v>39.792000000000002</v>
      </c>
      <c r="V149" s="15">
        <v>14.103999999999999</v>
      </c>
      <c r="W149" s="15">
        <v>0</v>
      </c>
      <c r="X149" s="10">
        <f t="shared" si="23"/>
        <v>241.00400000000002</v>
      </c>
      <c r="Y149" s="10">
        <f t="shared" si="31"/>
        <v>76.78400000000002</v>
      </c>
      <c r="Z149" s="15">
        <v>27.37</v>
      </c>
      <c r="AA149" s="15"/>
      <c r="AB149" s="15">
        <v>27.37</v>
      </c>
      <c r="AC149" s="15"/>
      <c r="AD149" s="15">
        <v>27.37</v>
      </c>
      <c r="AE149" s="15"/>
      <c r="AF149" s="15">
        <v>27.37</v>
      </c>
      <c r="AG149" s="15"/>
      <c r="AH149" s="15">
        <v>27.37</v>
      </c>
      <c r="AI149" s="15"/>
      <c r="AJ149" s="15">
        <v>27.37</v>
      </c>
      <c r="AK149" s="15"/>
      <c r="AL149" s="11">
        <f t="shared" si="24"/>
        <v>164.22</v>
      </c>
      <c r="AM149" s="15">
        <f t="shared" si="32"/>
        <v>2695.0080000000003</v>
      </c>
      <c r="AN149" s="15">
        <v>0</v>
      </c>
      <c r="AO149" s="15">
        <v>0</v>
      </c>
      <c r="AP149" s="15">
        <v>0</v>
      </c>
      <c r="AQ149" s="15">
        <v>30.161999999999999</v>
      </c>
      <c r="AR149" s="15">
        <v>38.286000000000001</v>
      </c>
      <c r="AS149" s="17">
        <v>63.66</v>
      </c>
      <c r="AT149" s="11">
        <f t="shared" si="25"/>
        <v>132.108</v>
      </c>
      <c r="AU149" s="11">
        <f t="shared" si="26"/>
        <v>-32.111999999999995</v>
      </c>
      <c r="AV149" s="12">
        <f t="shared" si="27"/>
        <v>108851.68358400006</v>
      </c>
      <c r="AW149" s="12">
        <f t="shared" si="28"/>
        <v>37.216795536105053</v>
      </c>
      <c r="AX149" s="13">
        <f t="shared" si="29"/>
        <v>2233.007732166303</v>
      </c>
    </row>
    <row r="150" spans="1:50" x14ac:dyDescent="0.25">
      <c r="A150" s="6" t="s">
        <v>171</v>
      </c>
      <c r="B150" s="15">
        <v>5729.5</v>
      </c>
      <c r="C150" s="15"/>
      <c r="D150" s="16">
        <v>70.16</v>
      </c>
      <c r="E150" s="17"/>
      <c r="F150" s="16">
        <v>70.16</v>
      </c>
      <c r="G150" s="17"/>
      <c r="H150" s="16">
        <v>70.16</v>
      </c>
      <c r="I150" s="17"/>
      <c r="J150" s="16">
        <v>70.16</v>
      </c>
      <c r="K150" s="17"/>
      <c r="L150" s="16">
        <v>70.16</v>
      </c>
      <c r="M150" s="17"/>
      <c r="N150" s="16">
        <v>70.16</v>
      </c>
      <c r="O150" s="15"/>
      <c r="P150" s="10">
        <f t="shared" si="22"/>
        <v>420.95999999999992</v>
      </c>
      <c r="Q150" s="15">
        <f t="shared" si="30"/>
        <v>2544.7199999999998</v>
      </c>
      <c r="R150" s="15">
        <v>153.512</v>
      </c>
      <c r="S150" s="15">
        <v>195.096</v>
      </c>
      <c r="T150" s="15">
        <v>126.48399999999999</v>
      </c>
      <c r="U150" s="15">
        <v>81.728999999999999</v>
      </c>
      <c r="V150" s="15">
        <v>27.244</v>
      </c>
      <c r="W150" s="15">
        <v>0</v>
      </c>
      <c r="X150" s="10">
        <f t="shared" si="23"/>
        <v>584.06500000000005</v>
      </c>
      <c r="Y150" s="10">
        <f t="shared" si="31"/>
        <v>163.10500000000013</v>
      </c>
      <c r="Z150" s="15">
        <v>70.16</v>
      </c>
      <c r="AA150" s="15"/>
      <c r="AB150" s="15">
        <v>70.16</v>
      </c>
      <c r="AC150" s="15"/>
      <c r="AD150" s="15">
        <v>70.16</v>
      </c>
      <c r="AE150" s="15"/>
      <c r="AF150" s="15">
        <v>70.16</v>
      </c>
      <c r="AG150" s="15"/>
      <c r="AH150" s="15">
        <v>70.16</v>
      </c>
      <c r="AI150" s="15"/>
      <c r="AJ150" s="15">
        <v>70.16</v>
      </c>
      <c r="AK150" s="15"/>
      <c r="AL150" s="11">
        <f t="shared" si="24"/>
        <v>420.95999999999992</v>
      </c>
      <c r="AM150" s="15">
        <f t="shared" si="32"/>
        <v>2695.0080000000003</v>
      </c>
      <c r="AN150" s="15">
        <v>0</v>
      </c>
      <c r="AO150" s="15">
        <v>0</v>
      </c>
      <c r="AP150" s="15">
        <v>0</v>
      </c>
      <c r="AQ150" s="15">
        <v>82.872</v>
      </c>
      <c r="AR150" s="15">
        <v>95.063000000000002</v>
      </c>
      <c r="AS150" s="17">
        <v>102.90300000000001</v>
      </c>
      <c r="AT150" s="11">
        <f t="shared" si="25"/>
        <v>280.83800000000002</v>
      </c>
      <c r="AU150" s="11">
        <f t="shared" si="26"/>
        <v>-140.1219999999999</v>
      </c>
      <c r="AV150" s="12">
        <f t="shared" si="27"/>
        <v>37426.644624000532</v>
      </c>
      <c r="AW150" s="12">
        <f t="shared" si="28"/>
        <v>6.5322706386247544</v>
      </c>
      <c r="AX150" s="13">
        <f t="shared" si="29"/>
        <v>391.93623831748528</v>
      </c>
    </row>
    <row r="151" spans="1:50" x14ac:dyDescent="0.25">
      <c r="A151" s="6" t="s">
        <v>172</v>
      </c>
      <c r="B151" s="15">
        <v>4387.2</v>
      </c>
      <c r="C151" s="15"/>
      <c r="D151" s="16">
        <v>47.45</v>
      </c>
      <c r="E151" s="17"/>
      <c r="F151" s="16">
        <v>47.45</v>
      </c>
      <c r="G151" s="17"/>
      <c r="H151" s="16">
        <v>47.45</v>
      </c>
      <c r="I151" s="17"/>
      <c r="J151" s="16">
        <v>47.45</v>
      </c>
      <c r="K151" s="17"/>
      <c r="L151" s="16">
        <v>47.45</v>
      </c>
      <c r="M151" s="17"/>
      <c r="N151" s="16">
        <v>47.45</v>
      </c>
      <c r="O151" s="15"/>
      <c r="P151" s="10">
        <f t="shared" si="22"/>
        <v>284.7</v>
      </c>
      <c r="Q151" s="15">
        <f t="shared" si="30"/>
        <v>2544.7199999999998</v>
      </c>
      <c r="R151" s="15">
        <v>124.535</v>
      </c>
      <c r="S151" s="15">
        <v>129.42400000000001</v>
      </c>
      <c r="T151" s="15">
        <v>132.90299999999999</v>
      </c>
      <c r="U151" s="15">
        <v>80.668999999999997</v>
      </c>
      <c r="V151" s="15">
        <v>35.174999999999997</v>
      </c>
      <c r="W151" s="15">
        <v>0</v>
      </c>
      <c r="X151" s="10">
        <f t="shared" si="23"/>
        <v>502.70599999999996</v>
      </c>
      <c r="Y151" s="10">
        <f t="shared" si="31"/>
        <v>218.00599999999997</v>
      </c>
      <c r="Z151" s="15">
        <v>47.45</v>
      </c>
      <c r="AA151" s="15"/>
      <c r="AB151" s="15">
        <v>47.45</v>
      </c>
      <c r="AC151" s="15"/>
      <c r="AD151" s="15">
        <v>47.45</v>
      </c>
      <c r="AE151" s="15"/>
      <c r="AF151" s="15">
        <v>47.45</v>
      </c>
      <c r="AG151" s="15"/>
      <c r="AH151" s="15">
        <v>47.45</v>
      </c>
      <c r="AI151" s="15"/>
      <c r="AJ151" s="15">
        <v>47.45</v>
      </c>
      <c r="AK151" s="15"/>
      <c r="AL151" s="11">
        <f t="shared" si="24"/>
        <v>284.7</v>
      </c>
      <c r="AM151" s="15">
        <f t="shared" si="32"/>
        <v>2695.0080000000003</v>
      </c>
      <c r="AN151" s="15">
        <v>0</v>
      </c>
      <c r="AO151" s="15">
        <v>0</v>
      </c>
      <c r="AP151" s="15">
        <v>0</v>
      </c>
      <c r="AQ151" s="15">
        <v>62.240000000000009</v>
      </c>
      <c r="AR151" s="15">
        <v>21.780999999999999</v>
      </c>
      <c r="AS151" s="17">
        <v>142.483</v>
      </c>
      <c r="AT151" s="11">
        <f t="shared" si="25"/>
        <v>226.50400000000002</v>
      </c>
      <c r="AU151" s="11">
        <f t="shared" si="26"/>
        <v>-58.19599999999997</v>
      </c>
      <c r="AV151" s="12">
        <f t="shared" si="27"/>
        <v>397925.54275199992</v>
      </c>
      <c r="AW151" s="12">
        <f t="shared" si="28"/>
        <v>90.701482210065635</v>
      </c>
      <c r="AX151" s="13">
        <f t="shared" si="29"/>
        <v>5442.0889326039378</v>
      </c>
    </row>
    <row r="152" spans="1:50" x14ac:dyDescent="0.25">
      <c r="A152" s="6" t="s">
        <v>173</v>
      </c>
      <c r="B152" s="15">
        <v>2696.9</v>
      </c>
      <c r="C152" s="15"/>
      <c r="D152" s="16">
        <v>33.700000000000003</v>
      </c>
      <c r="E152" s="17"/>
      <c r="F152" s="16">
        <v>33.700000000000003</v>
      </c>
      <c r="G152" s="17"/>
      <c r="H152" s="16">
        <v>33.700000000000003</v>
      </c>
      <c r="I152" s="17"/>
      <c r="J152" s="16">
        <v>33.700000000000003</v>
      </c>
      <c r="K152" s="17"/>
      <c r="L152" s="16">
        <v>33.700000000000003</v>
      </c>
      <c r="M152" s="17"/>
      <c r="N152" s="16">
        <v>33.700000000000003</v>
      </c>
      <c r="O152" s="15"/>
      <c r="P152" s="10">
        <f t="shared" si="22"/>
        <v>202.2</v>
      </c>
      <c r="Q152" s="15">
        <f t="shared" si="30"/>
        <v>2544.7199999999998</v>
      </c>
      <c r="R152" s="15">
        <v>79.647999999999996</v>
      </c>
      <c r="S152" s="15">
        <v>74.659000000000006</v>
      </c>
      <c r="T152" s="15">
        <v>74.673000000000002</v>
      </c>
      <c r="U152" s="15">
        <v>46.154000000000003</v>
      </c>
      <c r="V152" s="15">
        <v>22.331</v>
      </c>
      <c r="W152" s="15">
        <v>0</v>
      </c>
      <c r="X152" s="10">
        <f t="shared" si="23"/>
        <v>297.46500000000003</v>
      </c>
      <c r="Y152" s="10">
        <f t="shared" si="31"/>
        <v>95.265000000000043</v>
      </c>
      <c r="Z152" s="15">
        <v>33.700000000000003</v>
      </c>
      <c r="AA152" s="15"/>
      <c r="AB152" s="15">
        <v>33.700000000000003</v>
      </c>
      <c r="AC152" s="15"/>
      <c r="AD152" s="15">
        <v>33.700000000000003</v>
      </c>
      <c r="AE152" s="15"/>
      <c r="AF152" s="15">
        <v>33.700000000000003</v>
      </c>
      <c r="AG152" s="15"/>
      <c r="AH152" s="15">
        <v>33.700000000000003</v>
      </c>
      <c r="AI152" s="15"/>
      <c r="AJ152" s="15">
        <v>33.700000000000003</v>
      </c>
      <c r="AK152" s="15"/>
      <c r="AL152" s="11">
        <f t="shared" si="24"/>
        <v>202.2</v>
      </c>
      <c r="AM152" s="15">
        <f t="shared" si="32"/>
        <v>2695.0080000000003</v>
      </c>
      <c r="AN152" s="15">
        <v>0</v>
      </c>
      <c r="AO152" s="15">
        <v>0</v>
      </c>
      <c r="AP152" s="15">
        <v>0</v>
      </c>
      <c r="AQ152" s="15">
        <v>35.829000000000001</v>
      </c>
      <c r="AR152" s="15">
        <v>43.222000000000001</v>
      </c>
      <c r="AS152" s="17">
        <v>85.475999999999999</v>
      </c>
      <c r="AT152" s="11">
        <f t="shared" si="25"/>
        <v>164.52699999999999</v>
      </c>
      <c r="AU152" s="11">
        <f t="shared" si="26"/>
        <v>-37.673000000000002</v>
      </c>
      <c r="AV152" s="12">
        <f t="shared" si="27"/>
        <v>140893.71441600006</v>
      </c>
      <c r="AW152" s="12">
        <f t="shared" si="28"/>
        <v>52.242839710779066</v>
      </c>
      <c r="AX152" s="13">
        <f t="shared" si="29"/>
        <v>3134.5703826467438</v>
      </c>
    </row>
    <row r="153" spans="1:50" x14ac:dyDescent="0.25">
      <c r="A153" s="6" t="s">
        <v>174</v>
      </c>
      <c r="B153" s="15">
        <v>4364.2</v>
      </c>
      <c r="C153" s="15"/>
      <c r="D153" s="16">
        <v>43.24</v>
      </c>
      <c r="E153" s="17"/>
      <c r="F153" s="16">
        <v>43.24</v>
      </c>
      <c r="G153" s="17"/>
      <c r="H153" s="16">
        <v>43.24</v>
      </c>
      <c r="I153" s="17"/>
      <c r="J153" s="16">
        <v>43.24</v>
      </c>
      <c r="K153" s="17"/>
      <c r="L153" s="16">
        <v>43.24</v>
      </c>
      <c r="M153" s="17"/>
      <c r="N153" s="16">
        <v>43.24</v>
      </c>
      <c r="O153" s="15"/>
      <c r="P153" s="10">
        <f t="shared" si="22"/>
        <v>259.44</v>
      </c>
      <c r="Q153" s="15">
        <f t="shared" si="30"/>
        <v>2544.7199999999998</v>
      </c>
      <c r="R153" s="15">
        <v>98.688999999999993</v>
      </c>
      <c r="S153" s="15">
        <v>116.214</v>
      </c>
      <c r="T153" s="15">
        <v>95.391999999999996</v>
      </c>
      <c r="U153" s="15">
        <v>62.392000000000003</v>
      </c>
      <c r="V153" s="15">
        <v>22.202000000000002</v>
      </c>
      <c r="W153" s="15">
        <v>0</v>
      </c>
      <c r="X153" s="10">
        <f t="shared" si="23"/>
        <v>394.88899999999995</v>
      </c>
      <c r="Y153" s="10">
        <f t="shared" si="31"/>
        <v>135.44899999999996</v>
      </c>
      <c r="Z153" s="15">
        <v>43.24</v>
      </c>
      <c r="AA153" s="15"/>
      <c r="AB153" s="15">
        <v>43.24</v>
      </c>
      <c r="AC153" s="15"/>
      <c r="AD153" s="15">
        <v>43.24</v>
      </c>
      <c r="AE153" s="15"/>
      <c r="AF153" s="15">
        <v>43.24</v>
      </c>
      <c r="AG153" s="15"/>
      <c r="AH153" s="15">
        <v>43.24</v>
      </c>
      <c r="AI153" s="15"/>
      <c r="AJ153" s="15">
        <v>43.24</v>
      </c>
      <c r="AK153" s="15"/>
      <c r="AL153" s="11">
        <f t="shared" si="24"/>
        <v>259.44</v>
      </c>
      <c r="AM153" s="15">
        <f t="shared" si="32"/>
        <v>2695.0080000000003</v>
      </c>
      <c r="AN153" s="15">
        <v>0</v>
      </c>
      <c r="AO153" s="15">
        <v>0</v>
      </c>
      <c r="AP153" s="15">
        <v>0</v>
      </c>
      <c r="AQ153" s="15">
        <v>48.71</v>
      </c>
      <c r="AR153" s="15">
        <v>63.82800000000001</v>
      </c>
      <c r="AS153" s="17">
        <v>90</v>
      </c>
      <c r="AT153" s="11">
        <f t="shared" si="25"/>
        <v>202.53800000000001</v>
      </c>
      <c r="AU153" s="11">
        <f t="shared" si="26"/>
        <v>-56.901999999999987</v>
      </c>
      <c r="AV153" s="12">
        <f t="shared" si="27"/>
        <v>191328.43406399986</v>
      </c>
      <c r="AW153" s="12">
        <f t="shared" si="28"/>
        <v>43.840436749919768</v>
      </c>
      <c r="AX153" s="13">
        <f t="shared" si="29"/>
        <v>2630.4262049951863</v>
      </c>
    </row>
    <row r="154" spans="1:50" x14ac:dyDescent="0.25">
      <c r="A154" s="5" t="s">
        <v>175</v>
      </c>
      <c r="B154" s="15">
        <v>3219.4</v>
      </c>
      <c r="C154" s="15"/>
      <c r="D154" s="16">
        <v>45.67</v>
      </c>
      <c r="E154" s="17"/>
      <c r="F154" s="16">
        <v>45.67</v>
      </c>
      <c r="G154" s="17"/>
      <c r="H154" s="16">
        <v>45.67</v>
      </c>
      <c r="I154" s="17"/>
      <c r="J154" s="16">
        <v>45.67</v>
      </c>
      <c r="K154" s="17"/>
      <c r="L154" s="16">
        <v>45.67</v>
      </c>
      <c r="M154" s="17"/>
      <c r="N154" s="16">
        <v>45.67</v>
      </c>
      <c r="O154" s="15"/>
      <c r="P154" s="10">
        <f t="shared" si="22"/>
        <v>274.02000000000004</v>
      </c>
      <c r="Q154" s="15">
        <f t="shared" si="30"/>
        <v>2544.7199999999998</v>
      </c>
      <c r="R154" s="15">
        <v>97.874639406000014</v>
      </c>
      <c r="S154" s="15">
        <v>105.0109394</v>
      </c>
      <c r="T154" s="15">
        <v>85.207634462000001</v>
      </c>
      <c r="U154" s="15">
        <v>53.636728302000002</v>
      </c>
      <c r="V154" s="15">
        <v>16.741854459999999</v>
      </c>
      <c r="W154" s="15">
        <v>0</v>
      </c>
      <c r="X154" s="10">
        <f t="shared" si="23"/>
        <v>358.47179603000001</v>
      </c>
      <c r="Y154" s="10">
        <f t="shared" si="31"/>
        <v>84.451796029999969</v>
      </c>
      <c r="Z154" s="15">
        <v>45.67</v>
      </c>
      <c r="AA154" s="15"/>
      <c r="AB154" s="15">
        <v>45.67</v>
      </c>
      <c r="AC154" s="15"/>
      <c r="AD154" s="15">
        <v>45.67</v>
      </c>
      <c r="AE154" s="15"/>
      <c r="AF154" s="15">
        <v>45.67</v>
      </c>
      <c r="AG154" s="15"/>
      <c r="AH154" s="15">
        <v>45.67</v>
      </c>
      <c r="AI154" s="15"/>
      <c r="AJ154" s="15">
        <v>45.67</v>
      </c>
      <c r="AK154" s="15"/>
      <c r="AL154" s="11">
        <f t="shared" si="24"/>
        <v>274.02000000000004</v>
      </c>
      <c r="AM154" s="15">
        <f t="shared" si="32"/>
        <v>2695.0080000000003</v>
      </c>
      <c r="AN154" s="15">
        <v>0</v>
      </c>
      <c r="AO154" s="15">
        <v>0</v>
      </c>
      <c r="AP154" s="15">
        <v>0</v>
      </c>
      <c r="AQ154" s="15">
        <v>49.920287787999996</v>
      </c>
      <c r="AR154" s="15">
        <v>63.838343022000004</v>
      </c>
      <c r="AS154" s="17">
        <v>96.333770516000001</v>
      </c>
      <c r="AT154" s="11">
        <f t="shared" si="25"/>
        <v>210.09240132600002</v>
      </c>
      <c r="AU154" s="11">
        <f t="shared" si="26"/>
        <v>-63.927598674000023</v>
      </c>
      <c r="AV154" s="12">
        <f t="shared" si="27"/>
        <v>42620.784546242008</v>
      </c>
      <c r="AW154" s="12">
        <f t="shared" si="28"/>
        <v>13.238735337715726</v>
      </c>
      <c r="AX154" s="13">
        <f t="shared" si="29"/>
        <v>794.32412026294355</v>
      </c>
    </row>
    <row r="155" spans="1:50" x14ac:dyDescent="0.25">
      <c r="A155" s="6" t="s">
        <v>176</v>
      </c>
      <c r="B155" s="15">
        <v>4351.7</v>
      </c>
      <c r="C155" s="15"/>
      <c r="D155" s="16">
        <v>54.52</v>
      </c>
      <c r="E155" s="17"/>
      <c r="F155" s="16">
        <v>54.52</v>
      </c>
      <c r="G155" s="17"/>
      <c r="H155" s="16">
        <v>54.52</v>
      </c>
      <c r="I155" s="17"/>
      <c r="J155" s="16">
        <v>54.52</v>
      </c>
      <c r="K155" s="17"/>
      <c r="L155" s="16">
        <v>54.52</v>
      </c>
      <c r="M155" s="17"/>
      <c r="N155" s="16">
        <v>54.52</v>
      </c>
      <c r="O155" s="15"/>
      <c r="P155" s="10">
        <f t="shared" si="22"/>
        <v>327.12</v>
      </c>
      <c r="Q155" s="15">
        <f t="shared" si="30"/>
        <v>2544.7199999999998</v>
      </c>
      <c r="R155" s="15">
        <v>126.82899999999999</v>
      </c>
      <c r="S155" s="15">
        <v>131.25299999999999</v>
      </c>
      <c r="T155" s="15">
        <v>133.17599999999999</v>
      </c>
      <c r="U155" s="15">
        <v>84.57</v>
      </c>
      <c r="V155" s="15">
        <v>37.161999999999999</v>
      </c>
      <c r="W155" s="15">
        <v>0</v>
      </c>
      <c r="X155" s="10">
        <f t="shared" si="23"/>
        <v>512.99</v>
      </c>
      <c r="Y155" s="10">
        <f t="shared" si="31"/>
        <v>185.87</v>
      </c>
      <c r="Z155" s="15">
        <v>54.52</v>
      </c>
      <c r="AA155" s="15"/>
      <c r="AB155" s="15">
        <v>54.52</v>
      </c>
      <c r="AC155" s="15"/>
      <c r="AD155" s="15">
        <v>54.52</v>
      </c>
      <c r="AE155" s="15"/>
      <c r="AF155" s="15">
        <v>54.52</v>
      </c>
      <c r="AG155" s="15"/>
      <c r="AH155" s="15">
        <v>54.52</v>
      </c>
      <c r="AI155" s="15"/>
      <c r="AJ155" s="15">
        <v>54.52</v>
      </c>
      <c r="AK155" s="15"/>
      <c r="AL155" s="11">
        <f t="shared" si="24"/>
        <v>327.12</v>
      </c>
      <c r="AM155" s="15">
        <f t="shared" si="32"/>
        <v>2695.0080000000003</v>
      </c>
      <c r="AN155" s="15">
        <v>0</v>
      </c>
      <c r="AO155" s="15">
        <v>0</v>
      </c>
      <c r="AP155" s="15">
        <v>0</v>
      </c>
      <c r="AQ155" s="15">
        <v>54.390000000000008</v>
      </c>
      <c r="AR155" s="15">
        <v>71.789000000000001</v>
      </c>
      <c r="AS155" s="17">
        <v>150.93799999999999</v>
      </c>
      <c r="AT155" s="11">
        <f t="shared" si="25"/>
        <v>277.11699999999996</v>
      </c>
      <c r="AU155" s="11">
        <f t="shared" si="26"/>
        <v>-50.003000000000043</v>
      </c>
      <c r="AV155" s="12">
        <f t="shared" si="27"/>
        <v>338228.62137599988</v>
      </c>
      <c r="AW155" s="12">
        <f t="shared" si="28"/>
        <v>77.723331428177474</v>
      </c>
      <c r="AX155" s="13">
        <f t="shared" si="29"/>
        <v>4663.3998856906483</v>
      </c>
    </row>
    <row r="156" spans="1:50" x14ac:dyDescent="0.25">
      <c r="A156" s="6" t="s">
        <v>177</v>
      </c>
      <c r="B156" s="15">
        <v>2910.8</v>
      </c>
      <c r="C156" s="15"/>
      <c r="D156" s="16">
        <v>37.07</v>
      </c>
      <c r="E156" s="17"/>
      <c r="F156" s="16">
        <v>37.07</v>
      </c>
      <c r="G156" s="17"/>
      <c r="H156" s="16">
        <v>37.07</v>
      </c>
      <c r="I156" s="17"/>
      <c r="J156" s="16">
        <v>37.07</v>
      </c>
      <c r="K156" s="17"/>
      <c r="L156" s="16">
        <v>37.07</v>
      </c>
      <c r="M156" s="17"/>
      <c r="N156" s="16">
        <v>37.07</v>
      </c>
      <c r="O156" s="15"/>
      <c r="P156" s="10">
        <f t="shared" si="22"/>
        <v>222.42</v>
      </c>
      <c r="Q156" s="15">
        <f t="shared" si="30"/>
        <v>2544.7199999999998</v>
      </c>
      <c r="R156" s="15">
        <v>106.452</v>
      </c>
      <c r="S156" s="15">
        <v>102.19</v>
      </c>
      <c r="T156" s="15">
        <v>64.688999999999993</v>
      </c>
      <c r="U156" s="15">
        <v>45.360999999999997</v>
      </c>
      <c r="V156" s="15">
        <v>18.495999999999999</v>
      </c>
      <c r="W156" s="15">
        <v>0</v>
      </c>
      <c r="X156" s="10">
        <f t="shared" si="23"/>
        <v>337.18799999999999</v>
      </c>
      <c r="Y156" s="10">
        <f t="shared" si="31"/>
        <v>114.768</v>
      </c>
      <c r="Z156" s="15">
        <v>37.07</v>
      </c>
      <c r="AA156" s="15"/>
      <c r="AB156" s="15">
        <v>37.07</v>
      </c>
      <c r="AC156" s="15"/>
      <c r="AD156" s="15">
        <v>37.07</v>
      </c>
      <c r="AE156" s="15"/>
      <c r="AF156" s="15">
        <v>37.07</v>
      </c>
      <c r="AG156" s="15"/>
      <c r="AH156" s="15">
        <v>37.07</v>
      </c>
      <c r="AI156" s="15"/>
      <c r="AJ156" s="15">
        <v>37.07</v>
      </c>
      <c r="AK156" s="15"/>
      <c r="AL156" s="11">
        <f t="shared" si="24"/>
        <v>222.42</v>
      </c>
      <c r="AM156" s="15">
        <f t="shared" si="32"/>
        <v>2695.0080000000003</v>
      </c>
      <c r="AN156" s="15">
        <v>0</v>
      </c>
      <c r="AO156" s="15">
        <v>0</v>
      </c>
      <c r="AP156" s="15">
        <v>0</v>
      </c>
      <c r="AQ156" s="15">
        <v>48.127000000000002</v>
      </c>
      <c r="AR156" s="15">
        <v>55.573999999999998</v>
      </c>
      <c r="AS156" s="17">
        <v>86.741</v>
      </c>
      <c r="AT156" s="11">
        <f t="shared" si="25"/>
        <v>190.44200000000001</v>
      </c>
      <c r="AU156" s="11">
        <f t="shared" si="26"/>
        <v>-31.97799999999998</v>
      </c>
      <c r="AV156" s="12">
        <f t="shared" si="27"/>
        <v>205871.45913600002</v>
      </c>
      <c r="AW156" s="12">
        <f t="shared" si="28"/>
        <v>70.726762105263163</v>
      </c>
      <c r="AX156" s="13">
        <f t="shared" si="29"/>
        <v>4243.60572631579</v>
      </c>
    </row>
    <row r="157" spans="1:50" x14ac:dyDescent="0.25">
      <c r="A157" s="6" t="s">
        <v>178</v>
      </c>
      <c r="B157" s="15">
        <v>1374.4</v>
      </c>
      <c r="C157" s="15"/>
      <c r="D157" s="16">
        <v>17.68</v>
      </c>
      <c r="E157" s="17"/>
      <c r="F157" s="16">
        <v>17.68</v>
      </c>
      <c r="G157" s="17"/>
      <c r="H157" s="16">
        <v>17.68</v>
      </c>
      <c r="I157" s="17"/>
      <c r="J157" s="16">
        <v>17.68</v>
      </c>
      <c r="K157" s="17"/>
      <c r="L157" s="16">
        <v>17.68</v>
      </c>
      <c r="M157" s="17"/>
      <c r="N157" s="16">
        <v>17.68</v>
      </c>
      <c r="O157" s="15"/>
      <c r="P157" s="10">
        <f t="shared" si="22"/>
        <v>106.08000000000001</v>
      </c>
      <c r="Q157" s="15">
        <f t="shared" si="30"/>
        <v>2544.7199999999998</v>
      </c>
      <c r="R157" s="15">
        <v>43.295999999999999</v>
      </c>
      <c r="S157" s="15">
        <v>40.652000000000001</v>
      </c>
      <c r="T157" s="15">
        <v>38.834000000000003</v>
      </c>
      <c r="U157" s="15">
        <v>21.738</v>
      </c>
      <c r="V157" s="15">
        <v>9.5820000000000007</v>
      </c>
      <c r="W157" s="15">
        <v>0</v>
      </c>
      <c r="X157" s="10">
        <f t="shared" si="23"/>
        <v>154.102</v>
      </c>
      <c r="Y157" s="10">
        <f t="shared" si="31"/>
        <v>48.021999999999991</v>
      </c>
      <c r="Z157" s="15">
        <v>17.68</v>
      </c>
      <c r="AA157" s="15"/>
      <c r="AB157" s="15">
        <v>17.68</v>
      </c>
      <c r="AC157" s="15"/>
      <c r="AD157" s="15">
        <v>17.68</v>
      </c>
      <c r="AE157" s="15"/>
      <c r="AF157" s="15">
        <v>17.68</v>
      </c>
      <c r="AG157" s="15"/>
      <c r="AH157" s="15">
        <v>17.68</v>
      </c>
      <c r="AI157" s="15"/>
      <c r="AJ157" s="15">
        <v>17.68</v>
      </c>
      <c r="AK157" s="15"/>
      <c r="AL157" s="11">
        <f t="shared" si="24"/>
        <v>106.08000000000001</v>
      </c>
      <c r="AM157" s="15">
        <f t="shared" si="32"/>
        <v>2695.0080000000003</v>
      </c>
      <c r="AN157" s="15">
        <v>0</v>
      </c>
      <c r="AO157" s="15">
        <v>0</v>
      </c>
      <c r="AP157" s="15">
        <v>0</v>
      </c>
      <c r="AQ157" s="15">
        <v>23.344999999999999</v>
      </c>
      <c r="AR157" s="15">
        <v>25.265999999999998</v>
      </c>
      <c r="AS157" s="17">
        <v>39.991999999999997</v>
      </c>
      <c r="AT157" s="11">
        <f t="shared" si="25"/>
        <v>88.602999999999994</v>
      </c>
      <c r="AU157" s="11">
        <f t="shared" si="26"/>
        <v>-17.477000000000018</v>
      </c>
      <c r="AV157" s="12">
        <f t="shared" si="27"/>
        <v>75101.889023999916</v>
      </c>
      <c r="AW157" s="12">
        <f t="shared" si="28"/>
        <v>54.643400046565709</v>
      </c>
      <c r="AX157" s="13">
        <f t="shared" si="29"/>
        <v>3278.6040027939425</v>
      </c>
    </row>
    <row r="158" spans="1:50" x14ac:dyDescent="0.25">
      <c r="A158" s="5" t="s">
        <v>179</v>
      </c>
      <c r="B158" s="15">
        <v>11190.9</v>
      </c>
      <c r="C158" s="15"/>
      <c r="D158" s="16">
        <v>100.33</v>
      </c>
      <c r="E158" s="17"/>
      <c r="F158" s="16">
        <v>100.33</v>
      </c>
      <c r="G158" s="17"/>
      <c r="H158" s="16">
        <v>100.33</v>
      </c>
      <c r="I158" s="17"/>
      <c r="J158" s="16">
        <v>100.33</v>
      </c>
      <c r="K158" s="17"/>
      <c r="L158" s="16">
        <v>100.33</v>
      </c>
      <c r="M158" s="17"/>
      <c r="N158" s="16">
        <v>100.33</v>
      </c>
      <c r="O158" s="15"/>
      <c r="P158" s="10">
        <f t="shared" si="22"/>
        <v>601.98</v>
      </c>
      <c r="Q158" s="15">
        <f t="shared" si="30"/>
        <v>2544.7199999999998</v>
      </c>
      <c r="R158" s="15">
        <v>164.84901498300002</v>
      </c>
      <c r="S158" s="15">
        <v>249.32953696689998</v>
      </c>
      <c r="T158" s="15">
        <v>201.94874264180001</v>
      </c>
      <c r="U158" s="15">
        <v>153.8511270164</v>
      </c>
      <c r="V158" s="15">
        <v>56.748187239700002</v>
      </c>
      <c r="W158" s="15">
        <v>0</v>
      </c>
      <c r="X158" s="10">
        <f t="shared" si="23"/>
        <v>826.72660884779998</v>
      </c>
      <c r="Y158" s="10">
        <f t="shared" si="31"/>
        <v>224.74660884779996</v>
      </c>
      <c r="Z158" s="15">
        <v>100.33</v>
      </c>
      <c r="AA158" s="15"/>
      <c r="AB158" s="15">
        <v>100.33</v>
      </c>
      <c r="AC158" s="15"/>
      <c r="AD158" s="15">
        <v>100.33</v>
      </c>
      <c r="AE158" s="15"/>
      <c r="AF158" s="15">
        <v>100.33</v>
      </c>
      <c r="AG158" s="15"/>
      <c r="AH158" s="15">
        <v>100.33</v>
      </c>
      <c r="AI158" s="15"/>
      <c r="AJ158" s="15">
        <v>100.33</v>
      </c>
      <c r="AK158" s="15"/>
      <c r="AL158" s="11">
        <f t="shared" si="24"/>
        <v>601.98</v>
      </c>
      <c r="AM158" s="15">
        <f t="shared" si="32"/>
        <v>2695.0080000000003</v>
      </c>
      <c r="AN158" s="15">
        <v>0</v>
      </c>
      <c r="AO158" s="15">
        <v>0</v>
      </c>
      <c r="AP158" s="15">
        <v>0</v>
      </c>
      <c r="AQ158" s="15">
        <v>121.92623273909999</v>
      </c>
      <c r="AR158" s="15">
        <v>151.64498767469999</v>
      </c>
      <c r="AS158" s="17">
        <v>249.62680405259997</v>
      </c>
      <c r="AT158" s="11">
        <f t="shared" si="25"/>
        <v>523.19802446639994</v>
      </c>
      <c r="AU158" s="11">
        <f t="shared" si="26"/>
        <v>-78.781975533600075</v>
      </c>
      <c r="AV158" s="12">
        <f t="shared" si="27"/>
        <v>359599.13614831696</v>
      </c>
      <c r="AW158" s="12">
        <f t="shared" si="28"/>
        <v>32.133173931347521</v>
      </c>
      <c r="AX158" s="13">
        <f t="shared" si="29"/>
        <v>1927.9904358808512</v>
      </c>
    </row>
    <row r="159" spans="1:50" x14ac:dyDescent="0.25">
      <c r="A159" s="6" t="s">
        <v>180</v>
      </c>
      <c r="B159" s="15">
        <v>2081</v>
      </c>
      <c r="C159" s="15"/>
      <c r="D159" s="16">
        <v>29.42</v>
      </c>
      <c r="E159" s="17"/>
      <c r="F159" s="16">
        <v>29.42</v>
      </c>
      <c r="G159" s="17"/>
      <c r="H159" s="16">
        <v>29.42</v>
      </c>
      <c r="I159" s="17"/>
      <c r="J159" s="16">
        <v>29.42</v>
      </c>
      <c r="K159" s="17"/>
      <c r="L159" s="16">
        <v>29.42</v>
      </c>
      <c r="M159" s="17"/>
      <c r="N159" s="16">
        <v>29.42</v>
      </c>
      <c r="O159" s="15"/>
      <c r="P159" s="10">
        <f t="shared" si="22"/>
        <v>176.52000000000004</v>
      </c>
      <c r="Q159" s="15">
        <f t="shared" si="30"/>
        <v>2544.7199999999998</v>
      </c>
      <c r="R159" s="15">
        <v>70.673000000000002</v>
      </c>
      <c r="S159" s="15">
        <v>67.626999999999995</v>
      </c>
      <c r="T159" s="15">
        <v>62.741999999999997</v>
      </c>
      <c r="U159" s="15">
        <v>32.683</v>
      </c>
      <c r="V159" s="15">
        <v>12.542</v>
      </c>
      <c r="W159" s="15">
        <v>0</v>
      </c>
      <c r="X159" s="10">
        <f t="shared" si="23"/>
        <v>246.267</v>
      </c>
      <c r="Y159" s="10">
        <f t="shared" si="31"/>
        <v>69.746999999999957</v>
      </c>
      <c r="Z159" s="15">
        <v>29.42</v>
      </c>
      <c r="AA159" s="15"/>
      <c r="AB159" s="15">
        <v>29.42</v>
      </c>
      <c r="AC159" s="15"/>
      <c r="AD159" s="15">
        <v>29.42</v>
      </c>
      <c r="AE159" s="15"/>
      <c r="AF159" s="15">
        <v>29.42</v>
      </c>
      <c r="AG159" s="15"/>
      <c r="AH159" s="15">
        <v>29.42</v>
      </c>
      <c r="AI159" s="15"/>
      <c r="AJ159" s="15">
        <v>29.42</v>
      </c>
      <c r="AK159" s="15"/>
      <c r="AL159" s="11">
        <f t="shared" si="24"/>
        <v>176.52000000000004</v>
      </c>
      <c r="AM159" s="15">
        <f t="shared" si="32"/>
        <v>2695.0080000000003</v>
      </c>
      <c r="AN159" s="15">
        <v>0</v>
      </c>
      <c r="AO159" s="15">
        <v>0</v>
      </c>
      <c r="AP159" s="15">
        <v>0</v>
      </c>
      <c r="AQ159" s="15">
        <v>34.264000000000003</v>
      </c>
      <c r="AR159" s="15">
        <v>42.701000000000001</v>
      </c>
      <c r="AS159" s="17">
        <v>72.671999999999997</v>
      </c>
      <c r="AT159" s="11">
        <f t="shared" si="25"/>
        <v>149.637</v>
      </c>
      <c r="AU159" s="11">
        <f t="shared" si="26"/>
        <v>-26.883000000000038</v>
      </c>
      <c r="AV159" s="12">
        <f t="shared" si="27"/>
        <v>105036.68577599977</v>
      </c>
      <c r="AW159" s="12">
        <f t="shared" si="28"/>
        <v>50.474140209514545</v>
      </c>
      <c r="AX159" s="13">
        <f t="shared" si="29"/>
        <v>3028.4484125708727</v>
      </c>
    </row>
    <row r="160" spans="1:50" x14ac:dyDescent="0.25">
      <c r="A160" s="6" t="s">
        <v>181</v>
      </c>
      <c r="B160" s="15">
        <v>2532.6</v>
      </c>
      <c r="C160" s="15"/>
      <c r="D160" s="16">
        <v>27.62</v>
      </c>
      <c r="E160" s="17"/>
      <c r="F160" s="16">
        <v>27.62</v>
      </c>
      <c r="G160" s="17"/>
      <c r="H160" s="16">
        <v>27.62</v>
      </c>
      <c r="I160" s="17"/>
      <c r="J160" s="16">
        <v>27.62</v>
      </c>
      <c r="K160" s="17"/>
      <c r="L160" s="16">
        <v>27.62</v>
      </c>
      <c r="M160" s="17"/>
      <c r="N160" s="16">
        <v>27.62</v>
      </c>
      <c r="O160" s="15"/>
      <c r="P160" s="10">
        <f t="shared" si="22"/>
        <v>165.72</v>
      </c>
      <c r="Q160" s="15">
        <f t="shared" si="30"/>
        <v>2544.7199999999998</v>
      </c>
      <c r="R160" s="15">
        <v>84.348736509999995</v>
      </c>
      <c r="S160" s="15">
        <v>88.737449862000005</v>
      </c>
      <c r="T160" s="15">
        <v>71.021225509999994</v>
      </c>
      <c r="U160" s="15">
        <v>44.397180968000001</v>
      </c>
      <c r="V160" s="15">
        <v>13.16902168</v>
      </c>
      <c r="W160" s="15">
        <v>0</v>
      </c>
      <c r="X160" s="10">
        <f t="shared" si="23"/>
        <v>301.67361453000001</v>
      </c>
      <c r="Y160" s="10">
        <f t="shared" si="31"/>
        <v>135.95361453000001</v>
      </c>
      <c r="Z160" s="15">
        <v>27.62</v>
      </c>
      <c r="AA160" s="15"/>
      <c r="AB160" s="15">
        <v>27.62</v>
      </c>
      <c r="AC160" s="15"/>
      <c r="AD160" s="15">
        <v>27.62</v>
      </c>
      <c r="AE160" s="15"/>
      <c r="AF160" s="15">
        <v>27.62</v>
      </c>
      <c r="AG160" s="15"/>
      <c r="AH160" s="15">
        <v>27.62</v>
      </c>
      <c r="AI160" s="15"/>
      <c r="AJ160" s="15">
        <v>27.62</v>
      </c>
      <c r="AK160" s="15"/>
      <c r="AL160" s="11">
        <f t="shared" si="24"/>
        <v>165.72</v>
      </c>
      <c r="AM160" s="15">
        <f t="shared" si="32"/>
        <v>2695.0080000000003</v>
      </c>
      <c r="AN160" s="15">
        <v>0</v>
      </c>
      <c r="AO160" s="15">
        <v>0</v>
      </c>
      <c r="AP160" s="15">
        <v>0</v>
      </c>
      <c r="AQ160" s="15">
        <v>47.281686592</v>
      </c>
      <c r="AR160" s="15">
        <v>55.059189767999996</v>
      </c>
      <c r="AS160" s="17">
        <v>78.296605704000001</v>
      </c>
      <c r="AT160" s="11">
        <f t="shared" si="25"/>
        <v>180.63748206399998</v>
      </c>
      <c r="AU160" s="11">
        <f t="shared" si="26"/>
        <v>14.917482063999984</v>
      </c>
      <c r="AV160" s="12">
        <f t="shared" si="27"/>
        <v>386166.61546911806</v>
      </c>
      <c r="AW160" s="12">
        <f t="shared" si="28"/>
        <v>152.47832878035143</v>
      </c>
      <c r="AX160" s="13">
        <f t="shared" si="29"/>
        <v>9148.6997268210853</v>
      </c>
    </row>
    <row r="161" spans="1:50" x14ac:dyDescent="0.25">
      <c r="A161" s="6" t="s">
        <v>182</v>
      </c>
      <c r="B161" s="15">
        <v>2530.1999999999998</v>
      </c>
      <c r="C161" s="15"/>
      <c r="D161" s="16">
        <v>44.53152</v>
      </c>
      <c r="E161" s="17"/>
      <c r="F161" s="16">
        <v>44.53152</v>
      </c>
      <c r="G161" s="17"/>
      <c r="H161" s="16">
        <v>44.53152</v>
      </c>
      <c r="I161" s="17"/>
      <c r="J161" s="16">
        <v>44.53152</v>
      </c>
      <c r="K161" s="17"/>
      <c r="L161" s="16">
        <v>44.53152</v>
      </c>
      <c r="M161" s="17"/>
      <c r="N161" s="16">
        <v>44.53152</v>
      </c>
      <c r="O161" s="15"/>
      <c r="P161" s="10">
        <f t="shared" si="22"/>
        <v>267.18912</v>
      </c>
      <c r="Q161" s="15">
        <f t="shared" si="30"/>
        <v>2544.7199999999998</v>
      </c>
      <c r="R161" s="15">
        <v>93.533000000000001</v>
      </c>
      <c r="S161" s="15">
        <v>86.585999999999999</v>
      </c>
      <c r="T161" s="15">
        <v>68.685000000000002</v>
      </c>
      <c r="U161" s="15">
        <v>40.860999999999997</v>
      </c>
      <c r="V161" s="15">
        <v>13.456999999999999</v>
      </c>
      <c r="W161" s="15">
        <v>0</v>
      </c>
      <c r="X161" s="10">
        <f t="shared" si="23"/>
        <v>303.12200000000001</v>
      </c>
      <c r="Y161" s="10">
        <f t="shared" si="31"/>
        <v>35.932880000000011</v>
      </c>
      <c r="Z161" s="15">
        <v>44.53152</v>
      </c>
      <c r="AA161" s="15"/>
      <c r="AB161" s="15">
        <v>44.53152</v>
      </c>
      <c r="AC161" s="15"/>
      <c r="AD161" s="15">
        <v>44.53152</v>
      </c>
      <c r="AE161" s="15"/>
      <c r="AF161" s="15">
        <v>44.53152</v>
      </c>
      <c r="AG161" s="15"/>
      <c r="AH161" s="15">
        <v>44.53152</v>
      </c>
      <c r="AI161" s="15"/>
      <c r="AJ161" s="15">
        <v>44.53152</v>
      </c>
      <c r="AK161" s="15"/>
      <c r="AL161" s="11">
        <f t="shared" si="24"/>
        <v>267.18912</v>
      </c>
      <c r="AM161" s="15">
        <f t="shared" si="32"/>
        <v>2695.0080000000003</v>
      </c>
      <c r="AN161" s="15">
        <v>0</v>
      </c>
      <c r="AO161" s="15">
        <v>0</v>
      </c>
      <c r="AP161" s="15">
        <v>0</v>
      </c>
      <c r="AQ161" s="15">
        <v>48.704000000000001</v>
      </c>
      <c r="AR161" s="15">
        <v>56.694999999999993</v>
      </c>
      <c r="AS161" s="17">
        <v>79.113</v>
      </c>
      <c r="AT161" s="11">
        <f t="shared" si="25"/>
        <v>184.512</v>
      </c>
      <c r="AU161" s="11">
        <f t="shared" si="26"/>
        <v>-82.677120000000002</v>
      </c>
      <c r="AV161" s="12">
        <f t="shared" si="27"/>
        <v>-131376.38142336</v>
      </c>
      <c r="AW161" s="12">
        <f t="shared" si="28"/>
        <v>-51.923318877306144</v>
      </c>
      <c r="AX161" s="13">
        <f t="shared" si="29"/>
        <v>-3115.3991326383684</v>
      </c>
    </row>
    <row r="162" spans="1:50" x14ac:dyDescent="0.25">
      <c r="A162" s="6" t="s">
        <v>183</v>
      </c>
      <c r="B162" s="15">
        <v>2504.8000000000002</v>
      </c>
      <c r="C162" s="15"/>
      <c r="D162" s="16">
        <v>28.99</v>
      </c>
      <c r="E162" s="17"/>
      <c r="F162" s="16">
        <v>28.99</v>
      </c>
      <c r="G162" s="17"/>
      <c r="H162" s="16">
        <v>28.99</v>
      </c>
      <c r="I162" s="17"/>
      <c r="J162" s="16">
        <v>28.99</v>
      </c>
      <c r="K162" s="17"/>
      <c r="L162" s="16">
        <v>28.99</v>
      </c>
      <c r="M162" s="17"/>
      <c r="N162" s="16">
        <v>28.99</v>
      </c>
      <c r="O162" s="15"/>
      <c r="P162" s="10">
        <f t="shared" si="22"/>
        <v>173.94</v>
      </c>
      <c r="Q162" s="15">
        <f t="shared" si="30"/>
        <v>2544.7199999999998</v>
      </c>
      <c r="R162" s="15">
        <v>45.7</v>
      </c>
      <c r="S162" s="15">
        <v>57.954000000000008</v>
      </c>
      <c r="T162" s="15">
        <v>106.39700000000001</v>
      </c>
      <c r="U162" s="15">
        <v>67.959999999999994</v>
      </c>
      <c r="V162" s="15">
        <v>31.229000000000003</v>
      </c>
      <c r="W162" s="15">
        <v>0</v>
      </c>
      <c r="X162" s="10">
        <f t="shared" si="23"/>
        <v>309.24</v>
      </c>
      <c r="Y162" s="10">
        <f t="shared" si="31"/>
        <v>135.30000000000001</v>
      </c>
      <c r="Z162" s="15">
        <v>28.99</v>
      </c>
      <c r="AA162" s="15"/>
      <c r="AB162" s="15">
        <v>28.99</v>
      </c>
      <c r="AC162" s="15"/>
      <c r="AD162" s="15">
        <v>28.99</v>
      </c>
      <c r="AE162" s="15"/>
      <c r="AF162" s="15">
        <v>28.99</v>
      </c>
      <c r="AG162" s="15"/>
      <c r="AH162" s="15">
        <v>28.99</v>
      </c>
      <c r="AI162" s="15"/>
      <c r="AJ162" s="15">
        <v>28.99</v>
      </c>
      <c r="AK162" s="15"/>
      <c r="AL162" s="11">
        <f t="shared" si="24"/>
        <v>173.94</v>
      </c>
      <c r="AM162" s="15">
        <f t="shared" si="32"/>
        <v>2695.0080000000003</v>
      </c>
      <c r="AN162" s="15">
        <v>0</v>
      </c>
      <c r="AO162" s="15">
        <v>0</v>
      </c>
      <c r="AP162" s="15">
        <v>0</v>
      </c>
      <c r="AQ162" s="15">
        <v>49.124000000000002</v>
      </c>
      <c r="AR162" s="15">
        <v>55.09</v>
      </c>
      <c r="AS162" s="17">
        <v>112.58799999999999</v>
      </c>
      <c r="AT162" s="11">
        <f t="shared" si="25"/>
        <v>216.80199999999999</v>
      </c>
      <c r="AU162" s="11">
        <f t="shared" si="26"/>
        <v>42.861999999999995</v>
      </c>
      <c r="AV162" s="12">
        <f t="shared" si="27"/>
        <v>459814.04889599996</v>
      </c>
      <c r="AW162" s="12">
        <f t="shared" si="28"/>
        <v>183.57315909294152</v>
      </c>
      <c r="AX162" s="13">
        <f t="shared" si="29"/>
        <v>11014.38954557649</v>
      </c>
    </row>
    <row r="163" spans="1:50" x14ac:dyDescent="0.25">
      <c r="A163" s="6" t="s">
        <v>184</v>
      </c>
      <c r="B163" s="15">
        <v>4583</v>
      </c>
      <c r="C163" s="15"/>
      <c r="D163" s="16">
        <v>61.21</v>
      </c>
      <c r="E163" s="17"/>
      <c r="F163" s="16">
        <v>61.21</v>
      </c>
      <c r="G163" s="17"/>
      <c r="H163" s="16">
        <v>61.21</v>
      </c>
      <c r="I163" s="17"/>
      <c r="J163" s="16">
        <v>61.21</v>
      </c>
      <c r="K163" s="17"/>
      <c r="L163" s="16">
        <v>61.21</v>
      </c>
      <c r="M163" s="17"/>
      <c r="N163" s="16">
        <v>61.21</v>
      </c>
      <c r="O163" s="15"/>
      <c r="P163" s="10">
        <f t="shared" si="22"/>
        <v>367.26</v>
      </c>
      <c r="Q163" s="15">
        <f t="shared" si="30"/>
        <v>2544.7199999999998</v>
      </c>
      <c r="R163" s="15">
        <v>133.12980534000002</v>
      </c>
      <c r="S163" s="15">
        <v>156.067856866</v>
      </c>
      <c r="T163" s="15">
        <v>150.16798667800001</v>
      </c>
      <c r="U163" s="15">
        <v>98.868949052000019</v>
      </c>
      <c r="V163" s="15">
        <v>45.054713939000003</v>
      </c>
      <c r="W163" s="15">
        <v>0</v>
      </c>
      <c r="X163" s="10">
        <f t="shared" si="23"/>
        <v>583.28931187500007</v>
      </c>
      <c r="Y163" s="10">
        <f t="shared" si="31"/>
        <v>216.02931187500008</v>
      </c>
      <c r="Z163" s="15">
        <v>61.21</v>
      </c>
      <c r="AA163" s="15"/>
      <c r="AB163" s="15">
        <v>61.21</v>
      </c>
      <c r="AC163" s="15"/>
      <c r="AD163" s="15">
        <v>61.21</v>
      </c>
      <c r="AE163" s="15"/>
      <c r="AF163" s="15">
        <v>61.21</v>
      </c>
      <c r="AG163" s="15"/>
      <c r="AH163" s="15">
        <v>61.21</v>
      </c>
      <c r="AI163" s="15"/>
      <c r="AJ163" s="15">
        <v>61.21</v>
      </c>
      <c r="AK163" s="15"/>
      <c r="AL163" s="11">
        <f t="shared" si="24"/>
        <v>367.26</v>
      </c>
      <c r="AM163" s="15">
        <f t="shared" si="32"/>
        <v>2695.0080000000003</v>
      </c>
      <c r="AN163" s="15">
        <v>0</v>
      </c>
      <c r="AO163" s="15">
        <v>0</v>
      </c>
      <c r="AP163" s="15">
        <v>0</v>
      </c>
      <c r="AQ163" s="15">
        <v>60.003603255999998</v>
      </c>
      <c r="AR163" s="15">
        <v>84.13203111899999</v>
      </c>
      <c r="AS163" s="17">
        <v>175.69483686599997</v>
      </c>
      <c r="AT163" s="11">
        <f t="shared" si="25"/>
        <v>319.83047124099994</v>
      </c>
      <c r="AU163" s="11">
        <f t="shared" si="26"/>
        <v>-47.42952875900005</v>
      </c>
      <c r="AV163" s="12">
        <f t="shared" si="27"/>
        <v>421911.15107281489</v>
      </c>
      <c r="AW163" s="12">
        <f t="shared" si="28"/>
        <v>92.060037327692541</v>
      </c>
      <c r="AX163" s="13">
        <f t="shared" si="29"/>
        <v>5523.6022396615526</v>
      </c>
    </row>
    <row r="164" spans="1:50" x14ac:dyDescent="0.25">
      <c r="A164" s="6" t="s">
        <v>185</v>
      </c>
      <c r="B164" s="15">
        <v>3192</v>
      </c>
      <c r="C164" s="15"/>
      <c r="D164" s="16">
        <v>56.179236000000003</v>
      </c>
      <c r="E164" s="17"/>
      <c r="F164" s="16">
        <v>56.179236000000003</v>
      </c>
      <c r="G164" s="17"/>
      <c r="H164" s="16">
        <v>56.179236000000003</v>
      </c>
      <c r="I164" s="17"/>
      <c r="J164" s="16">
        <v>56.179236000000003</v>
      </c>
      <c r="K164" s="17"/>
      <c r="L164" s="16">
        <v>56.179236000000003</v>
      </c>
      <c r="M164" s="17"/>
      <c r="N164" s="16">
        <v>56.179236000000003</v>
      </c>
      <c r="O164" s="15"/>
      <c r="P164" s="10">
        <f t="shared" si="22"/>
        <v>337.07541600000002</v>
      </c>
      <c r="Q164" s="15">
        <f t="shared" si="30"/>
        <v>2544.7199999999998</v>
      </c>
      <c r="R164" s="15">
        <v>100.49699999999999</v>
      </c>
      <c r="S164" s="15">
        <v>100.06699999999999</v>
      </c>
      <c r="T164" s="15">
        <v>82.102999999999994</v>
      </c>
      <c r="U164" s="15">
        <v>51.917000000000002</v>
      </c>
      <c r="V164" s="15">
        <v>17.640999999999998</v>
      </c>
      <c r="W164" s="15">
        <v>0</v>
      </c>
      <c r="X164" s="10">
        <f t="shared" si="23"/>
        <v>352.22499999999997</v>
      </c>
      <c r="Y164" s="10">
        <f t="shared" si="31"/>
        <v>15.149583999999948</v>
      </c>
      <c r="Z164" s="15">
        <v>56.179236000000003</v>
      </c>
      <c r="AA164" s="15"/>
      <c r="AB164" s="15">
        <v>56.179236000000003</v>
      </c>
      <c r="AC164" s="15"/>
      <c r="AD164" s="15">
        <v>56.179236000000003</v>
      </c>
      <c r="AE164" s="15"/>
      <c r="AF164" s="15">
        <v>56.179236000000003</v>
      </c>
      <c r="AG164" s="15"/>
      <c r="AH164" s="15">
        <v>56.179236000000003</v>
      </c>
      <c r="AI164" s="15"/>
      <c r="AJ164" s="15">
        <v>56.179236000000003</v>
      </c>
      <c r="AK164" s="15"/>
      <c r="AL164" s="11">
        <f t="shared" si="24"/>
        <v>337.07541600000002</v>
      </c>
      <c r="AM164" s="15">
        <f t="shared" si="32"/>
        <v>2695.0080000000003</v>
      </c>
      <c r="AN164" s="15">
        <v>0</v>
      </c>
      <c r="AO164" s="15">
        <v>0</v>
      </c>
      <c r="AP164" s="15">
        <v>0</v>
      </c>
      <c r="AQ164" s="15">
        <v>57.155000000000001</v>
      </c>
      <c r="AR164" s="15">
        <v>66.225999999999999</v>
      </c>
      <c r="AS164" s="17">
        <v>91.363</v>
      </c>
      <c r="AT164" s="11">
        <f t="shared" si="25"/>
        <v>214.744</v>
      </c>
      <c r="AU164" s="11">
        <f t="shared" si="26"/>
        <v>-122.33141600000002</v>
      </c>
      <c r="AV164" s="12">
        <f t="shared" si="27"/>
        <v>-291132.6953748482</v>
      </c>
      <c r="AW164" s="12">
        <f t="shared" si="28"/>
        <v>-91.206984766556459</v>
      </c>
      <c r="AX164" s="13">
        <f t="shared" si="29"/>
        <v>-5472.4190859933879</v>
      </c>
    </row>
    <row r="165" spans="1:50" x14ac:dyDescent="0.25">
      <c r="A165" s="6" t="s">
        <v>186</v>
      </c>
      <c r="B165" s="15">
        <v>3668.1</v>
      </c>
      <c r="C165" s="15"/>
      <c r="D165" s="16">
        <v>36</v>
      </c>
      <c r="E165" s="17"/>
      <c r="F165" s="16">
        <v>36</v>
      </c>
      <c r="G165" s="17"/>
      <c r="H165" s="16">
        <v>36</v>
      </c>
      <c r="I165" s="17"/>
      <c r="J165" s="16">
        <v>36</v>
      </c>
      <c r="K165" s="17"/>
      <c r="L165" s="16">
        <v>36</v>
      </c>
      <c r="M165" s="17"/>
      <c r="N165" s="16">
        <v>36</v>
      </c>
      <c r="O165" s="15"/>
      <c r="P165" s="10">
        <f t="shared" si="22"/>
        <v>216</v>
      </c>
      <c r="Q165" s="15">
        <f t="shared" si="30"/>
        <v>2544.7199999999998</v>
      </c>
      <c r="R165" s="15">
        <v>98.344999999999999</v>
      </c>
      <c r="S165" s="15">
        <v>100.979</v>
      </c>
      <c r="T165" s="15">
        <v>110.688</v>
      </c>
      <c r="U165" s="15">
        <v>69.97</v>
      </c>
      <c r="V165" s="15">
        <v>30.466999999999999</v>
      </c>
      <c r="W165" s="15">
        <v>0</v>
      </c>
      <c r="X165" s="10">
        <f t="shared" si="23"/>
        <v>410.44899999999996</v>
      </c>
      <c r="Y165" s="10">
        <f t="shared" si="31"/>
        <v>194.44899999999996</v>
      </c>
      <c r="Z165" s="15">
        <v>36</v>
      </c>
      <c r="AA165" s="15"/>
      <c r="AB165" s="15">
        <v>36</v>
      </c>
      <c r="AC165" s="15"/>
      <c r="AD165" s="15">
        <v>36</v>
      </c>
      <c r="AE165" s="15"/>
      <c r="AF165" s="15">
        <v>36</v>
      </c>
      <c r="AG165" s="15"/>
      <c r="AH165" s="15">
        <v>36</v>
      </c>
      <c r="AI165" s="15"/>
      <c r="AJ165" s="15">
        <v>36</v>
      </c>
      <c r="AK165" s="15"/>
      <c r="AL165" s="11">
        <f t="shared" si="24"/>
        <v>216</v>
      </c>
      <c r="AM165" s="15">
        <f t="shared" si="32"/>
        <v>2695.0080000000003</v>
      </c>
      <c r="AN165" s="15">
        <v>0</v>
      </c>
      <c r="AO165" s="15">
        <v>0</v>
      </c>
      <c r="AP165" s="15">
        <v>0</v>
      </c>
      <c r="AQ165" s="15">
        <v>47.697000000000003</v>
      </c>
      <c r="AR165" s="15">
        <v>62.97999999999999</v>
      </c>
      <c r="AS165" s="17">
        <v>124.1</v>
      </c>
      <c r="AT165" s="11">
        <f t="shared" si="25"/>
        <v>234.77699999999999</v>
      </c>
      <c r="AU165" s="11">
        <f t="shared" si="26"/>
        <v>18.776999999999987</v>
      </c>
      <c r="AV165" s="12">
        <f t="shared" si="27"/>
        <v>545422.42449599982</v>
      </c>
      <c r="AW165" s="12">
        <f t="shared" si="28"/>
        <v>148.69344469779992</v>
      </c>
      <c r="AX165" s="13">
        <f t="shared" si="29"/>
        <v>8921.6066818679956</v>
      </c>
    </row>
    <row r="166" spans="1:50" x14ac:dyDescent="0.25">
      <c r="A166" s="6" t="s">
        <v>187</v>
      </c>
      <c r="B166" s="18">
        <v>1330.2</v>
      </c>
      <c r="C166" s="15"/>
      <c r="D166" s="16">
        <v>33.590000000000003</v>
      </c>
      <c r="E166" s="17"/>
      <c r="F166" s="16">
        <v>33.590000000000003</v>
      </c>
      <c r="G166" s="17"/>
      <c r="H166" s="16">
        <v>33.590000000000003</v>
      </c>
      <c r="I166" s="17"/>
      <c r="J166" s="16">
        <v>33.590000000000003</v>
      </c>
      <c r="K166" s="17"/>
      <c r="L166" s="16">
        <v>33.590000000000003</v>
      </c>
      <c r="M166" s="17"/>
      <c r="N166" s="16">
        <v>33.590000000000003</v>
      </c>
      <c r="O166" s="15"/>
      <c r="P166" s="10">
        <f t="shared" si="22"/>
        <v>201.54000000000002</v>
      </c>
      <c r="Q166" s="15">
        <f t="shared" si="30"/>
        <v>2544.7199999999998</v>
      </c>
      <c r="R166" s="15">
        <v>86.674999999999997</v>
      </c>
      <c r="S166" s="15">
        <v>103.92700000000002</v>
      </c>
      <c r="T166" s="15">
        <v>60.177999999999997</v>
      </c>
      <c r="U166" s="15">
        <v>28.887</v>
      </c>
      <c r="V166" s="15">
        <v>14.679</v>
      </c>
      <c r="W166" s="15">
        <v>0</v>
      </c>
      <c r="X166" s="10">
        <f t="shared" si="23"/>
        <v>294.346</v>
      </c>
      <c r="Y166" s="10">
        <f t="shared" si="31"/>
        <v>92.805999999999983</v>
      </c>
      <c r="Z166" s="15">
        <v>33.590000000000003</v>
      </c>
      <c r="AA166" s="15"/>
      <c r="AB166" s="15">
        <v>33.590000000000003</v>
      </c>
      <c r="AC166" s="15"/>
      <c r="AD166" s="15">
        <v>33.590000000000003</v>
      </c>
      <c r="AE166" s="15"/>
      <c r="AF166" s="15">
        <v>33.590000000000003</v>
      </c>
      <c r="AG166" s="15"/>
      <c r="AH166" s="15">
        <v>33.590000000000003</v>
      </c>
      <c r="AI166" s="15"/>
      <c r="AJ166" s="15">
        <v>33.590000000000003</v>
      </c>
      <c r="AK166" s="15"/>
      <c r="AL166" s="11">
        <f t="shared" si="24"/>
        <v>201.54000000000002</v>
      </c>
      <c r="AM166" s="15">
        <f t="shared" si="32"/>
        <v>2695.0080000000003</v>
      </c>
      <c r="AN166" s="15">
        <v>0</v>
      </c>
      <c r="AO166" s="15">
        <v>0</v>
      </c>
      <c r="AP166" s="15">
        <v>0</v>
      </c>
      <c r="AQ166" s="15">
        <v>50.18</v>
      </c>
      <c r="AR166" s="15">
        <v>54.746000000000009</v>
      </c>
      <c r="AS166" s="17">
        <v>85.289000000000001</v>
      </c>
      <c r="AT166" s="11">
        <f t="shared" si="25"/>
        <v>190.21500000000003</v>
      </c>
      <c r="AU166" s="11">
        <f t="shared" si="26"/>
        <v>-11.324999999999989</v>
      </c>
      <c r="AV166" s="12">
        <f t="shared" si="27"/>
        <v>205644.31871999998</v>
      </c>
      <c r="AW166" s="12">
        <f t="shared" ref="AW166:AW176" si="33">AV166/(B167+C166)</f>
        <v>148.69437362255965</v>
      </c>
      <c r="AX166" s="13">
        <f t="shared" si="29"/>
        <v>8921.6624173535783</v>
      </c>
    </row>
    <row r="167" spans="1:50" x14ac:dyDescent="0.25">
      <c r="A167" s="5" t="s">
        <v>188</v>
      </c>
      <c r="B167" s="15">
        <v>1383</v>
      </c>
      <c r="C167" s="15"/>
      <c r="D167" s="16">
        <v>0</v>
      </c>
      <c r="E167" s="17"/>
      <c r="F167" s="16">
        <v>0</v>
      </c>
      <c r="G167" s="17"/>
      <c r="H167" s="16">
        <v>0</v>
      </c>
      <c r="I167" s="17"/>
      <c r="J167" s="16">
        <v>0</v>
      </c>
      <c r="K167" s="17"/>
      <c r="L167" s="16">
        <v>0</v>
      </c>
      <c r="M167" s="17"/>
      <c r="N167" s="16">
        <v>0</v>
      </c>
      <c r="O167" s="15"/>
      <c r="P167" s="10">
        <f t="shared" si="22"/>
        <v>0</v>
      </c>
      <c r="Q167" s="15">
        <f t="shared" si="30"/>
        <v>2544.7199999999998</v>
      </c>
      <c r="R167" s="15">
        <v>0</v>
      </c>
      <c r="S167" s="15">
        <v>0</v>
      </c>
      <c r="T167" s="15">
        <v>0</v>
      </c>
      <c r="U167" s="15">
        <v>0</v>
      </c>
      <c r="V167" s="15">
        <v>0</v>
      </c>
      <c r="W167" s="15">
        <v>0</v>
      </c>
      <c r="X167" s="10">
        <f t="shared" si="23"/>
        <v>0</v>
      </c>
      <c r="Y167" s="10">
        <f t="shared" si="31"/>
        <v>0</v>
      </c>
      <c r="Z167" s="15">
        <v>0</v>
      </c>
      <c r="AA167" s="15"/>
      <c r="AB167" s="15">
        <v>0</v>
      </c>
      <c r="AC167" s="15"/>
      <c r="AD167" s="15">
        <v>0</v>
      </c>
      <c r="AE167" s="15"/>
      <c r="AF167" s="15">
        <v>0</v>
      </c>
      <c r="AG167" s="15"/>
      <c r="AH167" s="15">
        <v>0</v>
      </c>
      <c r="AI167" s="15"/>
      <c r="AJ167" s="15">
        <v>0</v>
      </c>
      <c r="AK167" s="15"/>
      <c r="AL167" s="11">
        <f t="shared" si="24"/>
        <v>0</v>
      </c>
      <c r="AM167" s="15">
        <f t="shared" si="32"/>
        <v>2695.0080000000003</v>
      </c>
      <c r="AN167" s="15">
        <v>0</v>
      </c>
      <c r="AO167" s="15">
        <v>0</v>
      </c>
      <c r="AP167" s="15">
        <v>0</v>
      </c>
      <c r="AQ167" s="15">
        <v>0</v>
      </c>
      <c r="AR167" s="15">
        <v>0</v>
      </c>
      <c r="AS167" s="17">
        <v>0</v>
      </c>
      <c r="AT167" s="11">
        <f t="shared" si="25"/>
        <v>0</v>
      </c>
      <c r="AU167" s="11">
        <f t="shared" si="26"/>
        <v>0</v>
      </c>
      <c r="AV167" s="12">
        <f t="shared" si="27"/>
        <v>0</v>
      </c>
      <c r="AW167" s="12">
        <f t="shared" si="33"/>
        <v>0</v>
      </c>
      <c r="AX167" s="13">
        <f t="shared" si="29"/>
        <v>0</v>
      </c>
    </row>
    <row r="168" spans="1:50" x14ac:dyDescent="0.25">
      <c r="A168" s="5" t="s">
        <v>189</v>
      </c>
      <c r="B168" s="15">
        <v>3107.6</v>
      </c>
      <c r="C168" s="15"/>
      <c r="D168" s="16">
        <v>31.79</v>
      </c>
      <c r="E168" s="17"/>
      <c r="F168" s="16">
        <v>31.79</v>
      </c>
      <c r="G168" s="17"/>
      <c r="H168" s="16">
        <v>31.79</v>
      </c>
      <c r="I168" s="17"/>
      <c r="J168" s="16">
        <v>31.79</v>
      </c>
      <c r="K168" s="17"/>
      <c r="L168" s="16">
        <v>31.79</v>
      </c>
      <c r="M168" s="17"/>
      <c r="N168" s="16">
        <v>31.79</v>
      </c>
      <c r="O168" s="15"/>
      <c r="P168" s="10">
        <f t="shared" si="22"/>
        <v>190.73999999999998</v>
      </c>
      <c r="Q168" s="15">
        <f t="shared" si="30"/>
        <v>2544.7199999999998</v>
      </c>
      <c r="R168" s="15">
        <v>73.56566398599999</v>
      </c>
      <c r="S168" s="15">
        <v>83.924207857999988</v>
      </c>
      <c r="T168" s="15">
        <v>56.810139048000011</v>
      </c>
      <c r="U168" s="15">
        <v>37.842124417999997</v>
      </c>
      <c r="V168" s="15">
        <v>13.133699161999999</v>
      </c>
      <c r="W168" s="15">
        <v>0</v>
      </c>
      <c r="X168" s="10">
        <f t="shared" si="23"/>
        <v>265.27583447199999</v>
      </c>
      <c r="Y168" s="10">
        <f t="shared" si="31"/>
        <v>74.535834472000005</v>
      </c>
      <c r="Z168" s="15">
        <v>31.79</v>
      </c>
      <c r="AA168" s="15"/>
      <c r="AB168" s="15">
        <v>31.79</v>
      </c>
      <c r="AC168" s="15"/>
      <c r="AD168" s="15">
        <v>31.79</v>
      </c>
      <c r="AE168" s="15"/>
      <c r="AF168" s="15">
        <v>31.79</v>
      </c>
      <c r="AG168" s="15"/>
      <c r="AH168" s="15">
        <v>31.79</v>
      </c>
      <c r="AI168" s="15"/>
      <c r="AJ168" s="15">
        <v>31.79</v>
      </c>
      <c r="AK168" s="15"/>
      <c r="AL168" s="11">
        <f t="shared" si="24"/>
        <v>190.73999999999998</v>
      </c>
      <c r="AM168" s="15">
        <f t="shared" si="32"/>
        <v>2695.0080000000003</v>
      </c>
      <c r="AN168" s="15">
        <v>0</v>
      </c>
      <c r="AO168" s="15">
        <v>0</v>
      </c>
      <c r="AP168" s="15">
        <v>0</v>
      </c>
      <c r="AQ168" s="15">
        <v>33.591976000000003</v>
      </c>
      <c r="AR168" s="15">
        <v>46.653147031999993</v>
      </c>
      <c r="AS168" s="17">
        <v>51.676674351999999</v>
      </c>
      <c r="AT168" s="11">
        <f t="shared" si="25"/>
        <v>131.921797384</v>
      </c>
      <c r="AU168" s="11">
        <f t="shared" si="26"/>
        <v>-58.818202615999979</v>
      </c>
      <c r="AV168" s="12">
        <f t="shared" si="27"/>
        <v>31157.30210184693</v>
      </c>
      <c r="AW168" s="12">
        <f t="shared" si="33"/>
        <v>9.8730281075628774</v>
      </c>
      <c r="AX168" s="13">
        <f t="shared" si="29"/>
        <v>592.38168645377266</v>
      </c>
    </row>
    <row r="169" spans="1:50" x14ac:dyDescent="0.25">
      <c r="A169" s="6" t="s">
        <v>190</v>
      </c>
      <c r="B169" s="15">
        <v>3155.8</v>
      </c>
      <c r="C169" s="15"/>
      <c r="D169" s="16">
        <v>44.04</v>
      </c>
      <c r="E169" s="17"/>
      <c r="F169" s="16">
        <v>44.04</v>
      </c>
      <c r="G169" s="17"/>
      <c r="H169" s="16">
        <v>44.04</v>
      </c>
      <c r="I169" s="17"/>
      <c r="J169" s="16">
        <v>44.04</v>
      </c>
      <c r="K169" s="17"/>
      <c r="L169" s="16">
        <v>44.04</v>
      </c>
      <c r="M169" s="17"/>
      <c r="N169" s="16">
        <v>44.04</v>
      </c>
      <c r="O169" s="15"/>
      <c r="P169" s="10">
        <f t="shared" si="22"/>
        <v>264.24</v>
      </c>
      <c r="Q169" s="15">
        <f t="shared" si="30"/>
        <v>2544.7199999999998</v>
      </c>
      <c r="R169" s="15">
        <v>99.48</v>
      </c>
      <c r="S169" s="15">
        <v>118.32199999999999</v>
      </c>
      <c r="T169" s="15">
        <v>78.59</v>
      </c>
      <c r="U169" s="15">
        <v>43.834000000000003</v>
      </c>
      <c r="V169" s="15">
        <v>10.162000000000001</v>
      </c>
      <c r="W169" s="15">
        <v>0</v>
      </c>
      <c r="X169" s="10">
        <f t="shared" si="23"/>
        <v>350.38799999999998</v>
      </c>
      <c r="Y169" s="10">
        <f t="shared" si="31"/>
        <v>86.147999999999968</v>
      </c>
      <c r="Z169" s="15">
        <v>44.04</v>
      </c>
      <c r="AA169" s="15"/>
      <c r="AB169" s="15">
        <v>44.04</v>
      </c>
      <c r="AC169" s="15"/>
      <c r="AD169" s="15">
        <v>44.04</v>
      </c>
      <c r="AE169" s="15"/>
      <c r="AF169" s="15">
        <v>44.04</v>
      </c>
      <c r="AG169" s="15"/>
      <c r="AH169" s="15">
        <v>44.04</v>
      </c>
      <c r="AI169" s="15"/>
      <c r="AJ169" s="15">
        <v>44.04</v>
      </c>
      <c r="AK169" s="15"/>
      <c r="AL169" s="11">
        <f t="shared" si="24"/>
        <v>264.24</v>
      </c>
      <c r="AM169" s="15">
        <f t="shared" si="32"/>
        <v>2695.0080000000003</v>
      </c>
      <c r="AN169" s="15">
        <v>0</v>
      </c>
      <c r="AO169" s="15">
        <v>0</v>
      </c>
      <c r="AP169" s="15">
        <v>0</v>
      </c>
      <c r="AQ169" s="15">
        <v>50</v>
      </c>
      <c r="AR169" s="15">
        <v>57.633000000000003</v>
      </c>
      <c r="AS169" s="17">
        <v>67.983999999999995</v>
      </c>
      <c r="AT169" s="11">
        <f t="shared" si="25"/>
        <v>175.61700000000002</v>
      </c>
      <c r="AU169" s="11">
        <f t="shared" si="26"/>
        <v>-88.62299999999999</v>
      </c>
      <c r="AV169" s="12">
        <f t="shared" si="27"/>
        <v>-19617.155424000113</v>
      </c>
      <c r="AW169" s="12">
        <f t="shared" si="33"/>
        <v>-6.665020699215205</v>
      </c>
      <c r="AX169" s="13">
        <f t="shared" si="29"/>
        <v>-399.9012419529123</v>
      </c>
    </row>
    <row r="170" spans="1:50" x14ac:dyDescent="0.25">
      <c r="A170" s="6" t="s">
        <v>191</v>
      </c>
      <c r="B170" s="15">
        <v>2943.3</v>
      </c>
      <c r="C170" s="15"/>
      <c r="D170" s="16">
        <v>37.229999999999997</v>
      </c>
      <c r="E170" s="17"/>
      <c r="F170" s="16">
        <v>37.229999999999997</v>
      </c>
      <c r="G170" s="17"/>
      <c r="H170" s="16">
        <v>37.229999999999997</v>
      </c>
      <c r="I170" s="17"/>
      <c r="J170" s="16">
        <v>37.229999999999997</v>
      </c>
      <c r="K170" s="17"/>
      <c r="L170" s="16">
        <v>37.229999999999997</v>
      </c>
      <c r="M170" s="17"/>
      <c r="N170" s="16">
        <v>37.229999999999997</v>
      </c>
      <c r="O170" s="15"/>
      <c r="P170" s="10">
        <f t="shared" si="22"/>
        <v>223.37999999999997</v>
      </c>
      <c r="Q170" s="15">
        <f t="shared" si="30"/>
        <v>2544.7199999999998</v>
      </c>
      <c r="R170" s="15">
        <v>91.854307900000009</v>
      </c>
      <c r="S170" s="15">
        <v>115.18180114</v>
      </c>
      <c r="T170" s="15">
        <v>74.449897363000005</v>
      </c>
      <c r="U170" s="15">
        <v>42.297204369999996</v>
      </c>
      <c r="V170" s="15">
        <v>13.791965790000001</v>
      </c>
      <c r="W170" s="15">
        <v>0</v>
      </c>
      <c r="X170" s="10">
        <f t="shared" si="23"/>
        <v>337.57517656300001</v>
      </c>
      <c r="Y170" s="10">
        <f t="shared" si="31"/>
        <v>114.19517656300005</v>
      </c>
      <c r="Z170" s="15">
        <v>37.229999999999997</v>
      </c>
      <c r="AA170" s="15"/>
      <c r="AB170" s="15">
        <v>37.229999999999997</v>
      </c>
      <c r="AC170" s="15"/>
      <c r="AD170" s="15">
        <v>37.229999999999997</v>
      </c>
      <c r="AE170" s="15"/>
      <c r="AF170" s="15">
        <v>37.229999999999997</v>
      </c>
      <c r="AG170" s="15"/>
      <c r="AH170" s="15">
        <v>37.229999999999997</v>
      </c>
      <c r="AI170" s="15"/>
      <c r="AJ170" s="15">
        <v>37.229999999999997</v>
      </c>
      <c r="AK170" s="15"/>
      <c r="AL170" s="11">
        <f t="shared" si="24"/>
        <v>223.37999999999997</v>
      </c>
      <c r="AM170" s="15">
        <f t="shared" si="32"/>
        <v>2695.0080000000003</v>
      </c>
      <c r="AN170" s="15">
        <v>0</v>
      </c>
      <c r="AO170" s="15">
        <v>0</v>
      </c>
      <c r="AP170" s="15">
        <v>0</v>
      </c>
      <c r="AQ170" s="15">
        <v>43.539126205999999</v>
      </c>
      <c r="AR170" s="15">
        <v>60.618315372000012</v>
      </c>
      <c r="AS170" s="17">
        <v>60.977625102000012</v>
      </c>
      <c r="AT170" s="11">
        <f t="shared" si="25"/>
        <v>165.13506668000002</v>
      </c>
      <c r="AU170" s="11">
        <f t="shared" si="26"/>
        <v>-58.244933319999944</v>
      </c>
      <c r="AV170" s="12">
        <f t="shared" si="27"/>
        <v>133624.18844653101</v>
      </c>
      <c r="AW170" s="12">
        <f t="shared" si="33"/>
        <v>39.152682014278476</v>
      </c>
      <c r="AX170" s="13">
        <f t="shared" si="29"/>
        <v>2349.1609208567083</v>
      </c>
    </row>
    <row r="171" spans="1:50" x14ac:dyDescent="0.25">
      <c r="A171" s="6" t="s">
        <v>192</v>
      </c>
      <c r="B171" s="15">
        <v>3412.9</v>
      </c>
      <c r="C171" s="15"/>
      <c r="D171" s="16">
        <v>36.51</v>
      </c>
      <c r="E171" s="17"/>
      <c r="F171" s="16">
        <v>36.51</v>
      </c>
      <c r="G171" s="17"/>
      <c r="H171" s="16">
        <v>36.51</v>
      </c>
      <c r="I171" s="17"/>
      <c r="J171" s="16">
        <v>36.51</v>
      </c>
      <c r="K171" s="17"/>
      <c r="L171" s="16">
        <v>36.51</v>
      </c>
      <c r="M171" s="17"/>
      <c r="N171" s="16">
        <v>36.51</v>
      </c>
      <c r="O171" s="15"/>
      <c r="P171" s="10">
        <f t="shared" si="22"/>
        <v>219.05999999999997</v>
      </c>
      <c r="Q171" s="15">
        <f t="shared" si="30"/>
        <v>2544.7199999999998</v>
      </c>
      <c r="R171" s="15">
        <v>79.911644085000006</v>
      </c>
      <c r="S171" s="15">
        <v>52.324905360000002</v>
      </c>
      <c r="T171" s="15">
        <v>51.12267205500001</v>
      </c>
      <c r="U171" s="15">
        <v>44.328521055000003</v>
      </c>
      <c r="V171" s="15">
        <v>16.573585665000003</v>
      </c>
      <c r="W171" s="15">
        <v>0</v>
      </c>
      <c r="X171" s="10">
        <f t="shared" si="23"/>
        <v>244.26132822000002</v>
      </c>
      <c r="Y171" s="10">
        <f t="shared" si="31"/>
        <v>25.20132822000005</v>
      </c>
      <c r="Z171" s="15">
        <v>36.51</v>
      </c>
      <c r="AA171" s="15"/>
      <c r="AB171" s="15">
        <v>36.51</v>
      </c>
      <c r="AC171" s="15"/>
      <c r="AD171" s="15">
        <v>36.51</v>
      </c>
      <c r="AE171" s="15"/>
      <c r="AF171" s="15">
        <v>36.51</v>
      </c>
      <c r="AG171" s="15"/>
      <c r="AH171" s="15">
        <v>36.51</v>
      </c>
      <c r="AI171" s="15"/>
      <c r="AJ171" s="15">
        <v>36.51</v>
      </c>
      <c r="AK171" s="15"/>
      <c r="AL171" s="11">
        <f t="shared" si="24"/>
        <v>219.05999999999997</v>
      </c>
      <c r="AM171" s="15">
        <f t="shared" si="32"/>
        <v>2695.0080000000003</v>
      </c>
      <c r="AN171" s="15">
        <v>0</v>
      </c>
      <c r="AO171" s="15">
        <v>0</v>
      </c>
      <c r="AP171" s="15">
        <v>0</v>
      </c>
      <c r="AQ171" s="15">
        <v>48.307242164999998</v>
      </c>
      <c r="AR171" s="15">
        <v>55.123764150000007</v>
      </c>
      <c r="AS171" s="17">
        <v>59.371765634999996</v>
      </c>
      <c r="AT171" s="11">
        <f t="shared" si="25"/>
        <v>162.80277194999999</v>
      </c>
      <c r="AU171" s="11">
        <f t="shared" si="26"/>
        <v>-56.257228049999981</v>
      </c>
      <c r="AV171" s="12">
        <f t="shared" si="27"/>
        <v>-87483.355704575835</v>
      </c>
      <c r="AW171" s="12">
        <f t="shared" si="33"/>
        <v>-35.341098692969148</v>
      </c>
      <c r="AX171" s="13">
        <f t="shared" si="29"/>
        <v>-2120.4659215781489</v>
      </c>
    </row>
    <row r="172" spans="1:50" x14ac:dyDescent="0.25">
      <c r="A172" s="6" t="s">
        <v>193</v>
      </c>
      <c r="B172" s="15">
        <v>2475.4</v>
      </c>
      <c r="C172" s="15"/>
      <c r="D172" s="16">
        <v>29.02</v>
      </c>
      <c r="E172" s="17"/>
      <c r="F172" s="16">
        <v>29.02</v>
      </c>
      <c r="G172" s="17"/>
      <c r="H172" s="16">
        <v>29.02</v>
      </c>
      <c r="I172" s="17"/>
      <c r="J172" s="16">
        <v>29.02</v>
      </c>
      <c r="K172" s="17"/>
      <c r="L172" s="16">
        <v>29.02</v>
      </c>
      <c r="M172" s="17"/>
      <c r="N172" s="16">
        <v>29.02</v>
      </c>
      <c r="O172" s="15"/>
      <c r="P172" s="10">
        <f t="shared" si="22"/>
        <v>174.12</v>
      </c>
      <c r="Q172" s="15">
        <f t="shared" si="30"/>
        <v>2544.7199999999998</v>
      </c>
      <c r="R172" s="15">
        <v>69.682413024000013</v>
      </c>
      <c r="S172" s="15">
        <v>73.72397001600001</v>
      </c>
      <c r="T172" s="15">
        <v>51.300217728</v>
      </c>
      <c r="U172" s="15">
        <v>30.853230768000003</v>
      </c>
      <c r="V172" s="15">
        <v>9.1671774480000003</v>
      </c>
      <c r="W172" s="15">
        <v>0</v>
      </c>
      <c r="X172" s="10">
        <f t="shared" si="23"/>
        <v>234.72700898400004</v>
      </c>
      <c r="Y172" s="10">
        <f t="shared" si="31"/>
        <v>60.607008984000032</v>
      </c>
      <c r="Z172" s="15">
        <v>29.02</v>
      </c>
      <c r="AA172" s="15"/>
      <c r="AB172" s="15">
        <v>29.02</v>
      </c>
      <c r="AC172" s="15"/>
      <c r="AD172" s="15">
        <v>29.02</v>
      </c>
      <c r="AE172" s="15"/>
      <c r="AF172" s="15">
        <v>29.02</v>
      </c>
      <c r="AG172" s="15"/>
      <c r="AH172" s="15">
        <v>29.02</v>
      </c>
      <c r="AI172" s="15"/>
      <c r="AJ172" s="15">
        <v>29.02</v>
      </c>
      <c r="AK172" s="15"/>
      <c r="AL172" s="11">
        <f t="shared" si="24"/>
        <v>174.12</v>
      </c>
      <c r="AM172" s="15">
        <f t="shared" si="32"/>
        <v>2695.0080000000003</v>
      </c>
      <c r="AN172" s="15">
        <v>0</v>
      </c>
      <c r="AO172" s="15">
        <v>0</v>
      </c>
      <c r="AP172" s="15">
        <v>0</v>
      </c>
      <c r="AQ172" s="15">
        <v>30.359517840000006</v>
      </c>
      <c r="AR172" s="15">
        <v>34.876608408000003</v>
      </c>
      <c r="AS172" s="17">
        <v>53.830018080000002</v>
      </c>
      <c r="AT172" s="11">
        <f t="shared" si="25"/>
        <v>119.06614432800001</v>
      </c>
      <c r="AU172" s="11">
        <f t="shared" si="26"/>
        <v>-55.053855671999997</v>
      </c>
      <c r="AV172" s="12">
        <f t="shared" si="27"/>
        <v>5857.2864348791772</v>
      </c>
      <c r="AW172" s="12">
        <f t="shared" si="33"/>
        <v>1.9072896238616663</v>
      </c>
      <c r="AX172" s="13">
        <f t="shared" si="29"/>
        <v>114.43737743169999</v>
      </c>
    </row>
    <row r="173" spans="1:50" x14ac:dyDescent="0.25">
      <c r="A173" s="6" t="s">
        <v>194</v>
      </c>
      <c r="B173" s="15">
        <v>3071</v>
      </c>
      <c r="C173" s="15"/>
      <c r="D173" s="16">
        <v>35.93</v>
      </c>
      <c r="E173" s="17"/>
      <c r="F173" s="16">
        <v>35.93</v>
      </c>
      <c r="G173" s="17"/>
      <c r="H173" s="16">
        <v>35.93</v>
      </c>
      <c r="I173" s="17"/>
      <c r="J173" s="16">
        <v>35.93</v>
      </c>
      <c r="K173" s="17"/>
      <c r="L173" s="16">
        <v>35.93</v>
      </c>
      <c r="M173" s="17"/>
      <c r="N173" s="16">
        <v>35.93</v>
      </c>
      <c r="O173" s="15"/>
      <c r="P173" s="10">
        <f t="shared" si="22"/>
        <v>215.58</v>
      </c>
      <c r="Q173" s="15">
        <f t="shared" si="30"/>
        <v>2544.7199999999998</v>
      </c>
      <c r="R173" s="15">
        <v>84.344893666000004</v>
      </c>
      <c r="S173" s="15">
        <v>99.66409945800001</v>
      </c>
      <c r="T173" s="15">
        <v>62.920180070000008</v>
      </c>
      <c r="U173" s="15">
        <v>39.969559322000002</v>
      </c>
      <c r="V173" s="15">
        <v>12.942962450000001</v>
      </c>
      <c r="W173" s="15">
        <v>0</v>
      </c>
      <c r="X173" s="10">
        <f t="shared" si="23"/>
        <v>299.84169496600003</v>
      </c>
      <c r="Y173" s="10">
        <f t="shared" si="31"/>
        <v>84.261694966000022</v>
      </c>
      <c r="Z173" s="15">
        <v>35.93</v>
      </c>
      <c r="AA173" s="15"/>
      <c r="AB173" s="15">
        <v>35.93</v>
      </c>
      <c r="AC173" s="15"/>
      <c r="AD173" s="15">
        <v>35.93</v>
      </c>
      <c r="AE173" s="15"/>
      <c r="AF173" s="15">
        <v>35.93</v>
      </c>
      <c r="AG173" s="15"/>
      <c r="AH173" s="15">
        <v>35.93</v>
      </c>
      <c r="AI173" s="15"/>
      <c r="AJ173" s="15">
        <v>35.93</v>
      </c>
      <c r="AK173" s="15"/>
      <c r="AL173" s="11">
        <f t="shared" si="24"/>
        <v>215.58</v>
      </c>
      <c r="AM173" s="15">
        <f t="shared" si="32"/>
        <v>2695.0080000000003</v>
      </c>
      <c r="AN173" s="15">
        <v>0</v>
      </c>
      <c r="AO173" s="15">
        <v>0</v>
      </c>
      <c r="AP173" s="15">
        <v>0</v>
      </c>
      <c r="AQ173" s="15">
        <v>39.642579218000002</v>
      </c>
      <c r="AR173" s="15">
        <v>50.224331894000009</v>
      </c>
      <c r="AS173" s="17">
        <v>59.341251288000002</v>
      </c>
      <c r="AT173" s="11">
        <f t="shared" si="25"/>
        <v>149.20816240000002</v>
      </c>
      <c r="AU173" s="11">
        <f t="shared" si="26"/>
        <v>-66.371837599999992</v>
      </c>
      <c r="AV173" s="12">
        <f t="shared" si="27"/>
        <v>35549.787107178767</v>
      </c>
      <c r="AW173" s="12">
        <f t="shared" si="33"/>
        <v>11.337836742841258</v>
      </c>
      <c r="AX173" s="13">
        <f t="shared" si="29"/>
        <v>680.27020457047547</v>
      </c>
    </row>
    <row r="174" spans="1:50" x14ac:dyDescent="0.25">
      <c r="A174" s="5" t="s">
        <v>195</v>
      </c>
      <c r="B174" s="15">
        <v>3135.5</v>
      </c>
      <c r="C174" s="15"/>
      <c r="D174" s="16">
        <v>41.23</v>
      </c>
      <c r="E174" s="17"/>
      <c r="F174" s="16">
        <v>41.23</v>
      </c>
      <c r="G174" s="17"/>
      <c r="H174" s="16">
        <v>41.23</v>
      </c>
      <c r="I174" s="17"/>
      <c r="J174" s="16">
        <v>41.23</v>
      </c>
      <c r="K174" s="17"/>
      <c r="L174" s="16">
        <v>41.23</v>
      </c>
      <c r="M174" s="17"/>
      <c r="N174" s="16">
        <v>41.23</v>
      </c>
      <c r="O174" s="15"/>
      <c r="P174" s="10">
        <f t="shared" si="22"/>
        <v>247.37999999999997</v>
      </c>
      <c r="Q174" s="15">
        <f t="shared" si="30"/>
        <v>2544.7199999999998</v>
      </c>
      <c r="R174" s="15">
        <v>98.324935940000003</v>
      </c>
      <c r="S174" s="15">
        <v>107.93375516</v>
      </c>
      <c r="T174" s="15">
        <v>74.84250835600001</v>
      </c>
      <c r="U174" s="15">
        <v>46.672097780000001</v>
      </c>
      <c r="V174" s="15">
        <v>14.840770559999999</v>
      </c>
      <c r="W174" s="15">
        <v>0</v>
      </c>
      <c r="X174" s="10">
        <f t="shared" si="23"/>
        <v>342.61406779600003</v>
      </c>
      <c r="Y174" s="10">
        <f t="shared" si="31"/>
        <v>95.234067796000062</v>
      </c>
      <c r="Z174" s="15">
        <v>41.23</v>
      </c>
      <c r="AA174" s="15"/>
      <c r="AB174" s="15">
        <v>41.23</v>
      </c>
      <c r="AC174" s="15"/>
      <c r="AD174" s="15">
        <v>41.23</v>
      </c>
      <c r="AE174" s="15"/>
      <c r="AF174" s="15">
        <v>41.23</v>
      </c>
      <c r="AG174" s="15"/>
      <c r="AH174" s="15">
        <v>41.23</v>
      </c>
      <c r="AI174" s="15"/>
      <c r="AJ174" s="15">
        <v>41.23</v>
      </c>
      <c r="AK174" s="15"/>
      <c r="AL174" s="11">
        <f t="shared" si="24"/>
        <v>247.37999999999997</v>
      </c>
      <c r="AM174" s="15">
        <f t="shared" si="32"/>
        <v>2695.0080000000003</v>
      </c>
      <c r="AN174" s="15">
        <v>0</v>
      </c>
      <c r="AO174" s="15">
        <v>0</v>
      </c>
      <c r="AP174" s="15">
        <v>0</v>
      </c>
      <c r="AQ174" s="15">
        <v>51.088579696000004</v>
      </c>
      <c r="AR174" s="15">
        <v>57.217160924000005</v>
      </c>
      <c r="AS174" s="17">
        <v>83.204934736000013</v>
      </c>
      <c r="AT174" s="11">
        <f t="shared" si="25"/>
        <v>191.51067535600004</v>
      </c>
      <c r="AU174" s="11">
        <f t="shared" si="26"/>
        <v>-55.869324643999931</v>
      </c>
      <c r="AV174" s="12">
        <f t="shared" si="27"/>
        <v>91775.760131660267</v>
      </c>
      <c r="AW174" s="12">
        <f t="shared" si="33"/>
        <v>27.52738772627918</v>
      </c>
      <c r="AX174" s="13">
        <f t="shared" si="29"/>
        <v>1651.6432635767508</v>
      </c>
    </row>
    <row r="175" spans="1:50" x14ac:dyDescent="0.25">
      <c r="A175" s="5" t="s">
        <v>196</v>
      </c>
      <c r="B175" s="15">
        <v>3333.98</v>
      </c>
      <c r="C175" s="15"/>
      <c r="D175" s="16">
        <v>40.25</v>
      </c>
      <c r="E175" s="17"/>
      <c r="F175" s="16">
        <v>40.25</v>
      </c>
      <c r="G175" s="17"/>
      <c r="H175" s="16">
        <v>40.25</v>
      </c>
      <c r="I175" s="17"/>
      <c r="J175" s="16">
        <v>40.25</v>
      </c>
      <c r="K175" s="17"/>
      <c r="L175" s="16">
        <v>40.25</v>
      </c>
      <c r="M175" s="17"/>
      <c r="N175" s="16">
        <v>40.25</v>
      </c>
      <c r="O175" s="15"/>
      <c r="P175" s="10">
        <f t="shared" si="22"/>
        <v>241.5</v>
      </c>
      <c r="Q175" s="15">
        <f t="shared" si="30"/>
        <v>2544.7199999999998</v>
      </c>
      <c r="R175" s="15">
        <v>98.272000000000006</v>
      </c>
      <c r="S175" s="15">
        <v>115.825</v>
      </c>
      <c r="T175" s="15">
        <v>77.424000000000007</v>
      </c>
      <c r="U175" s="15">
        <v>49.493000000000002</v>
      </c>
      <c r="V175" s="15">
        <v>14.808</v>
      </c>
      <c r="W175" s="15">
        <v>0</v>
      </c>
      <c r="X175" s="10">
        <f t="shared" si="23"/>
        <v>355.822</v>
      </c>
      <c r="Y175" s="10">
        <f t="shared" si="31"/>
        <v>114.322</v>
      </c>
      <c r="Z175" s="15">
        <v>40.25</v>
      </c>
      <c r="AA175" s="15"/>
      <c r="AB175" s="15">
        <v>40.25</v>
      </c>
      <c r="AC175" s="15"/>
      <c r="AD175" s="15">
        <v>40.25</v>
      </c>
      <c r="AE175" s="15"/>
      <c r="AF175" s="15">
        <v>40.25</v>
      </c>
      <c r="AG175" s="15"/>
      <c r="AH175" s="15">
        <v>40.25</v>
      </c>
      <c r="AI175" s="15"/>
      <c r="AJ175" s="15">
        <v>40.25</v>
      </c>
      <c r="AK175" s="15"/>
      <c r="AL175" s="11">
        <f t="shared" si="24"/>
        <v>241.5</v>
      </c>
      <c r="AM175" s="15">
        <f t="shared" si="32"/>
        <v>2695.0080000000003</v>
      </c>
      <c r="AN175" s="15">
        <v>0</v>
      </c>
      <c r="AO175" s="15">
        <v>0</v>
      </c>
      <c r="AP175" s="15">
        <v>0</v>
      </c>
      <c r="AQ175" s="15">
        <v>42.1</v>
      </c>
      <c r="AR175" s="15">
        <v>57.606000000000002</v>
      </c>
      <c r="AS175" s="17">
        <v>66.856999999999999</v>
      </c>
      <c r="AT175" s="11">
        <f t="shared" si="25"/>
        <v>166.56299999999999</v>
      </c>
      <c r="AU175" s="11">
        <f t="shared" si="26"/>
        <v>-74.937000000000012</v>
      </c>
      <c r="AV175" s="12">
        <f t="shared" si="27"/>
        <v>88961.665343999921</v>
      </c>
      <c r="AW175" s="12">
        <f t="shared" si="33"/>
        <v>34.096686728757014</v>
      </c>
      <c r="AX175" s="13">
        <f t="shared" si="29"/>
        <v>2045.8012037254209</v>
      </c>
    </row>
    <row r="176" spans="1:50" x14ac:dyDescent="0.25">
      <c r="A176" s="5" t="s">
        <v>197</v>
      </c>
      <c r="B176" s="15">
        <v>2609.1</v>
      </c>
      <c r="C176" s="15"/>
      <c r="D176" s="16">
        <v>33.01</v>
      </c>
      <c r="E176" s="17"/>
      <c r="F176" s="16">
        <v>33.01</v>
      </c>
      <c r="G176" s="17"/>
      <c r="H176" s="16">
        <v>33.01</v>
      </c>
      <c r="I176" s="17"/>
      <c r="J176" s="16">
        <v>33.01</v>
      </c>
      <c r="K176" s="17"/>
      <c r="L176" s="16">
        <v>33.01</v>
      </c>
      <c r="M176" s="17"/>
      <c r="N176" s="16">
        <v>33.01</v>
      </c>
      <c r="O176" s="15"/>
      <c r="P176" s="10">
        <f t="shared" si="22"/>
        <v>198.05999999999997</v>
      </c>
      <c r="Q176" s="15">
        <f t="shared" si="30"/>
        <v>2544.7199999999998</v>
      </c>
      <c r="R176" s="15">
        <v>79.460999999999999</v>
      </c>
      <c r="S176" s="15">
        <v>82.549000000000007</v>
      </c>
      <c r="T176" s="15">
        <v>60.23</v>
      </c>
      <c r="U176" s="15">
        <v>36.174999999999997</v>
      </c>
      <c r="V176" s="15">
        <v>11.51</v>
      </c>
      <c r="W176" s="15">
        <v>0</v>
      </c>
      <c r="X176" s="10">
        <f t="shared" si="23"/>
        <v>269.92499999999995</v>
      </c>
      <c r="Y176" s="10">
        <f t="shared" si="31"/>
        <v>71.864999999999981</v>
      </c>
      <c r="Z176" s="15">
        <v>33.01</v>
      </c>
      <c r="AA176" s="15"/>
      <c r="AB176" s="15">
        <v>33.01</v>
      </c>
      <c r="AC176" s="15"/>
      <c r="AD176" s="15">
        <v>33.01</v>
      </c>
      <c r="AE176" s="15"/>
      <c r="AF176" s="15">
        <v>33.01</v>
      </c>
      <c r="AG176" s="15"/>
      <c r="AH176" s="15">
        <v>33.01</v>
      </c>
      <c r="AI176" s="15"/>
      <c r="AJ176" s="15">
        <v>33.01</v>
      </c>
      <c r="AK176" s="15"/>
      <c r="AL176" s="11">
        <f t="shared" si="24"/>
        <v>198.05999999999997</v>
      </c>
      <c r="AM176" s="15">
        <f t="shared" si="32"/>
        <v>2695.0080000000003</v>
      </c>
      <c r="AN176" s="15">
        <v>0</v>
      </c>
      <c r="AO176" s="15">
        <v>0</v>
      </c>
      <c r="AP176" s="15">
        <v>0</v>
      </c>
      <c r="AQ176" s="15">
        <v>44.146000000000001</v>
      </c>
      <c r="AR176" s="15">
        <v>49.844999999999999</v>
      </c>
      <c r="AS176" s="17">
        <v>72.611999999999995</v>
      </c>
      <c r="AT176" s="11">
        <f t="shared" si="25"/>
        <v>166.60300000000001</v>
      </c>
      <c r="AU176" s="11">
        <f t="shared" si="26"/>
        <v>-31.456999999999965</v>
      </c>
      <c r="AV176" s="12">
        <f t="shared" si="27"/>
        <v>98099.436144000036</v>
      </c>
      <c r="AW176" s="12">
        <f t="shared" si="33"/>
        <v>37.619141827664244</v>
      </c>
      <c r="AX176" s="13">
        <f t="shared" si="29"/>
        <v>2257.1485096598544</v>
      </c>
    </row>
    <row r="177" spans="1:50" x14ac:dyDescent="0.25">
      <c r="A177" s="6" t="s">
        <v>198</v>
      </c>
      <c r="B177" s="15">
        <v>2607.6999999999998</v>
      </c>
      <c r="C177" s="15"/>
      <c r="D177" s="19">
        <v>34.06</v>
      </c>
      <c r="E177" s="17"/>
      <c r="F177" s="19">
        <v>34.06</v>
      </c>
      <c r="G177" s="17"/>
      <c r="H177" s="19">
        <v>34.06</v>
      </c>
      <c r="I177" s="17"/>
      <c r="J177" s="19">
        <v>34.06</v>
      </c>
      <c r="K177" s="17"/>
      <c r="L177" s="19">
        <v>34.06</v>
      </c>
      <c r="M177" s="17"/>
      <c r="N177" s="19">
        <v>34.06</v>
      </c>
      <c r="O177" s="15"/>
      <c r="P177" s="10">
        <f t="shared" si="22"/>
        <v>204.36</v>
      </c>
      <c r="Q177" s="15">
        <f t="shared" si="30"/>
        <v>2544.7199999999998</v>
      </c>
      <c r="R177" s="15">
        <v>80.358999999999995</v>
      </c>
      <c r="S177" s="15">
        <v>92.956000000000003</v>
      </c>
      <c r="T177" s="15">
        <v>60.145000000000003</v>
      </c>
      <c r="U177" s="15">
        <v>40.731000000000002</v>
      </c>
      <c r="V177" s="15">
        <v>13.98</v>
      </c>
      <c r="W177" s="15">
        <v>0</v>
      </c>
      <c r="X177" s="10">
        <f t="shared" si="23"/>
        <v>288.17100000000005</v>
      </c>
      <c r="Y177" s="10">
        <f t="shared" si="31"/>
        <v>83.811000000000035</v>
      </c>
      <c r="Z177" s="15">
        <v>34.06</v>
      </c>
      <c r="AA177" s="15"/>
      <c r="AB177" s="15">
        <v>34.06</v>
      </c>
      <c r="AC177" s="15"/>
      <c r="AD177" s="15">
        <v>34.06</v>
      </c>
      <c r="AE177" s="15"/>
      <c r="AF177" s="15">
        <v>34.06</v>
      </c>
      <c r="AG177" s="15"/>
      <c r="AH177" s="15">
        <v>34.06</v>
      </c>
      <c r="AI177" s="15"/>
      <c r="AJ177" s="15">
        <v>34.06</v>
      </c>
      <c r="AK177" s="15"/>
      <c r="AL177" s="11">
        <f t="shared" si="24"/>
        <v>204.36</v>
      </c>
      <c r="AM177" s="15">
        <f t="shared" si="32"/>
        <v>2695.0080000000003</v>
      </c>
      <c r="AN177" s="15">
        <v>0</v>
      </c>
      <c r="AO177" s="15">
        <v>0</v>
      </c>
      <c r="AP177" s="15">
        <v>0</v>
      </c>
      <c r="AQ177" s="15">
        <v>41.517000000000003</v>
      </c>
      <c r="AR177" s="15">
        <v>52.441000000000003</v>
      </c>
      <c r="AS177" s="17">
        <v>59.003999999999998</v>
      </c>
      <c r="AT177" s="11">
        <f t="shared" si="25"/>
        <v>152.96199999999999</v>
      </c>
      <c r="AU177" s="11">
        <f t="shared" si="26"/>
        <v>-51.398000000000025</v>
      </c>
      <c r="AV177" s="12">
        <f t="shared" si="27"/>
        <v>74757.50673600001</v>
      </c>
      <c r="AW177" s="12">
        <f t="shared" si="28"/>
        <v>28.667985863404539</v>
      </c>
      <c r="AX177" s="13">
        <f t="shared" si="29"/>
        <v>1720.0791518042724</v>
      </c>
    </row>
    <row r="178" spans="1:50" x14ac:dyDescent="0.25">
      <c r="A178" s="6" t="s">
        <v>199</v>
      </c>
      <c r="B178" s="15">
        <v>3340.5</v>
      </c>
      <c r="C178" s="15"/>
      <c r="D178" s="16">
        <v>37.92</v>
      </c>
      <c r="E178" s="17"/>
      <c r="F178" s="16">
        <v>37.92</v>
      </c>
      <c r="G178" s="17"/>
      <c r="H178" s="16">
        <v>37.92</v>
      </c>
      <c r="I178" s="17"/>
      <c r="J178" s="16">
        <v>37.92</v>
      </c>
      <c r="K178" s="17"/>
      <c r="L178" s="16">
        <v>37.92</v>
      </c>
      <c r="M178" s="17"/>
      <c r="N178" s="16">
        <v>37.92</v>
      </c>
      <c r="O178" s="15"/>
      <c r="P178" s="10">
        <f t="shared" si="22"/>
        <v>227.52000000000004</v>
      </c>
      <c r="Q178" s="15">
        <f t="shared" si="30"/>
        <v>2544.7199999999998</v>
      </c>
      <c r="R178" s="15">
        <v>92.747</v>
      </c>
      <c r="S178" s="15">
        <v>101.592</v>
      </c>
      <c r="T178" s="15">
        <v>70.536000000000001</v>
      </c>
      <c r="U178" s="15">
        <v>42.771999999999998</v>
      </c>
      <c r="V178" s="15">
        <v>7.2949999999999999</v>
      </c>
      <c r="W178" s="15">
        <v>0</v>
      </c>
      <c r="X178" s="10">
        <f t="shared" si="23"/>
        <v>314.94200000000001</v>
      </c>
      <c r="Y178" s="10">
        <f t="shared" si="31"/>
        <v>87.421999999999969</v>
      </c>
      <c r="Z178" s="15">
        <v>37.92</v>
      </c>
      <c r="AA178" s="15"/>
      <c r="AB178" s="15">
        <v>37.92</v>
      </c>
      <c r="AC178" s="15"/>
      <c r="AD178" s="15">
        <v>37.92</v>
      </c>
      <c r="AE178" s="15"/>
      <c r="AF178" s="15">
        <v>37.92</v>
      </c>
      <c r="AG178" s="15"/>
      <c r="AH178" s="15">
        <v>37.92</v>
      </c>
      <c r="AI178" s="15"/>
      <c r="AJ178" s="15">
        <v>37.92</v>
      </c>
      <c r="AK178" s="15"/>
      <c r="AL178" s="11">
        <f t="shared" si="24"/>
        <v>227.52000000000004</v>
      </c>
      <c r="AM178" s="15">
        <f t="shared" si="32"/>
        <v>2695.0080000000003</v>
      </c>
      <c r="AN178" s="15">
        <v>0</v>
      </c>
      <c r="AO178" s="15">
        <v>0</v>
      </c>
      <c r="AP178" s="15">
        <v>0</v>
      </c>
      <c r="AQ178" s="15">
        <v>47.716999999999999</v>
      </c>
      <c r="AR178" s="15">
        <v>50.854999999999997</v>
      </c>
      <c r="AS178" s="17">
        <v>78.977999999999994</v>
      </c>
      <c r="AT178" s="11">
        <f t="shared" si="25"/>
        <v>177.55</v>
      </c>
      <c r="AU178" s="11">
        <f t="shared" si="26"/>
        <v>-49.970000000000027</v>
      </c>
      <c r="AV178" s="12">
        <f t="shared" si="27"/>
        <v>87794.962079999823</v>
      </c>
      <c r="AW178" s="12">
        <f t="shared" si="28"/>
        <v>26.281982361921816</v>
      </c>
      <c r="AX178" s="13">
        <f t="shared" si="29"/>
        <v>1576.9189417153091</v>
      </c>
    </row>
    <row r="179" spans="1:50" x14ac:dyDescent="0.25">
      <c r="A179" s="6" t="s">
        <v>200</v>
      </c>
      <c r="B179" s="15">
        <v>3339.7</v>
      </c>
      <c r="C179" s="15"/>
      <c r="D179" s="16">
        <v>41.34</v>
      </c>
      <c r="E179" s="17"/>
      <c r="F179" s="16">
        <v>41.34</v>
      </c>
      <c r="G179" s="17"/>
      <c r="H179" s="16">
        <v>41.34</v>
      </c>
      <c r="I179" s="17"/>
      <c r="J179" s="16">
        <v>41.34</v>
      </c>
      <c r="K179" s="17"/>
      <c r="L179" s="16">
        <v>41.34</v>
      </c>
      <c r="M179" s="17"/>
      <c r="N179" s="16">
        <v>41.34</v>
      </c>
      <c r="O179" s="15"/>
      <c r="P179" s="10">
        <f t="shared" si="22"/>
        <v>248.04000000000002</v>
      </c>
      <c r="Q179" s="15">
        <f t="shared" si="30"/>
        <v>2544.7199999999998</v>
      </c>
      <c r="R179" s="15">
        <v>98.441000000000003</v>
      </c>
      <c r="S179" s="15">
        <v>106.453</v>
      </c>
      <c r="T179" s="15">
        <v>47.167000000000002</v>
      </c>
      <c r="U179" s="15">
        <v>45.887999999999998</v>
      </c>
      <c r="V179" s="15">
        <v>14.429999999999998</v>
      </c>
      <c r="W179" s="15">
        <v>0</v>
      </c>
      <c r="X179" s="10">
        <f t="shared" si="23"/>
        <v>312.37900000000002</v>
      </c>
      <c r="Y179" s="10">
        <f t="shared" si="31"/>
        <v>64.338999999999999</v>
      </c>
      <c r="Z179" s="15">
        <v>41.34</v>
      </c>
      <c r="AA179" s="15"/>
      <c r="AB179" s="15">
        <v>41.34</v>
      </c>
      <c r="AC179" s="15"/>
      <c r="AD179" s="15">
        <v>41.34</v>
      </c>
      <c r="AE179" s="15"/>
      <c r="AF179" s="15">
        <v>41.34</v>
      </c>
      <c r="AG179" s="15"/>
      <c r="AH179" s="15">
        <v>41.34</v>
      </c>
      <c r="AI179" s="15"/>
      <c r="AJ179" s="15">
        <v>41.34</v>
      </c>
      <c r="AK179" s="15"/>
      <c r="AL179" s="11">
        <f t="shared" si="24"/>
        <v>248.04000000000002</v>
      </c>
      <c r="AM179" s="15">
        <f t="shared" si="32"/>
        <v>2695.0080000000003</v>
      </c>
      <c r="AN179" s="15">
        <v>0</v>
      </c>
      <c r="AO179" s="15">
        <v>0</v>
      </c>
      <c r="AP179" s="15">
        <v>0</v>
      </c>
      <c r="AQ179" s="15">
        <v>52.280999999999999</v>
      </c>
      <c r="AR179" s="15">
        <v>57.745000000000005</v>
      </c>
      <c r="AS179" s="17">
        <v>83.39</v>
      </c>
      <c r="AT179" s="11">
        <f t="shared" si="25"/>
        <v>193.416</v>
      </c>
      <c r="AU179" s="11">
        <f t="shared" si="26"/>
        <v>-54.624000000000024</v>
      </c>
      <c r="AV179" s="12">
        <f t="shared" si="27"/>
        <v>16512.623087999906</v>
      </c>
      <c r="AW179" s="12">
        <f t="shared" si="28"/>
        <v>4.9443432308290882</v>
      </c>
      <c r="AX179" s="13">
        <f t="shared" si="29"/>
        <v>296.66059384974528</v>
      </c>
    </row>
    <row r="180" spans="1:50" x14ac:dyDescent="0.25">
      <c r="A180" s="5" t="s">
        <v>201</v>
      </c>
      <c r="B180" s="15">
        <v>3121.2</v>
      </c>
      <c r="C180" s="15"/>
      <c r="D180" s="16">
        <v>34.299999999999997</v>
      </c>
      <c r="E180" s="17"/>
      <c r="F180" s="16">
        <v>34.299999999999997</v>
      </c>
      <c r="G180" s="17"/>
      <c r="H180" s="16">
        <v>34.299999999999997</v>
      </c>
      <c r="I180" s="17"/>
      <c r="J180" s="16">
        <v>34.299999999999997</v>
      </c>
      <c r="K180" s="17"/>
      <c r="L180" s="16">
        <v>34.299999999999997</v>
      </c>
      <c r="M180" s="17"/>
      <c r="N180" s="16">
        <v>34.299999999999997</v>
      </c>
      <c r="O180" s="15"/>
      <c r="P180" s="10">
        <f t="shared" si="22"/>
        <v>205.8</v>
      </c>
      <c r="Q180" s="15">
        <f t="shared" si="30"/>
        <v>2544.7199999999998</v>
      </c>
      <c r="R180" s="15">
        <v>84.436999999999998</v>
      </c>
      <c r="S180" s="15">
        <v>91.763000000000005</v>
      </c>
      <c r="T180" s="15">
        <v>64.137</v>
      </c>
      <c r="U180" s="15">
        <v>38.71</v>
      </c>
      <c r="V180" s="15">
        <v>11.509</v>
      </c>
      <c r="W180" s="15">
        <v>0</v>
      </c>
      <c r="X180" s="10">
        <f t="shared" si="23"/>
        <v>290.55599999999998</v>
      </c>
      <c r="Y180" s="10">
        <f t="shared" si="31"/>
        <v>84.755999999999972</v>
      </c>
      <c r="Z180" s="15">
        <v>34.299999999999997</v>
      </c>
      <c r="AA180" s="15"/>
      <c r="AB180" s="15">
        <v>34.299999999999997</v>
      </c>
      <c r="AC180" s="15"/>
      <c r="AD180" s="15">
        <v>34.299999999999997</v>
      </c>
      <c r="AE180" s="15"/>
      <c r="AF180" s="15">
        <v>34.299999999999997</v>
      </c>
      <c r="AG180" s="15"/>
      <c r="AH180" s="15">
        <v>34.299999999999997</v>
      </c>
      <c r="AI180" s="15"/>
      <c r="AJ180" s="15">
        <v>34.299999999999997</v>
      </c>
      <c r="AK180" s="15"/>
      <c r="AL180" s="11">
        <f t="shared" si="24"/>
        <v>205.8</v>
      </c>
      <c r="AM180" s="15">
        <f t="shared" si="32"/>
        <v>2695.0080000000003</v>
      </c>
      <c r="AN180" s="15">
        <v>0</v>
      </c>
      <c r="AO180" s="15">
        <v>0</v>
      </c>
      <c r="AP180" s="15">
        <v>0</v>
      </c>
      <c r="AQ180" s="15">
        <v>42.412999999999997</v>
      </c>
      <c r="AR180" s="15">
        <v>47.689</v>
      </c>
      <c r="AS180" s="17">
        <v>69.721000000000004</v>
      </c>
      <c r="AT180" s="11">
        <f t="shared" si="25"/>
        <v>159.82300000000001</v>
      </c>
      <c r="AU180" s="11">
        <f t="shared" si="26"/>
        <v>-45.977000000000004</v>
      </c>
      <c r="AV180" s="12">
        <f t="shared" si="27"/>
        <v>91771.905503999878</v>
      </c>
      <c r="AW180" s="12">
        <f t="shared" si="28"/>
        <v>29.402763521722378</v>
      </c>
      <c r="AX180" s="13">
        <f t="shared" si="29"/>
        <v>1764.1658113033427</v>
      </c>
    </row>
    <row r="181" spans="1:50" x14ac:dyDescent="0.25">
      <c r="A181" s="6" t="s">
        <v>202</v>
      </c>
      <c r="B181" s="15">
        <v>2663.4</v>
      </c>
      <c r="C181" s="15"/>
      <c r="D181" s="16">
        <v>28.7</v>
      </c>
      <c r="E181" s="17"/>
      <c r="F181" s="16">
        <v>28.7</v>
      </c>
      <c r="G181" s="17"/>
      <c r="H181" s="16">
        <v>28.7</v>
      </c>
      <c r="I181" s="17"/>
      <c r="J181" s="16">
        <v>28.7</v>
      </c>
      <c r="K181" s="17"/>
      <c r="L181" s="16">
        <v>28.7</v>
      </c>
      <c r="M181" s="17"/>
      <c r="N181" s="16">
        <v>28.7</v>
      </c>
      <c r="O181" s="15"/>
      <c r="P181" s="10">
        <f t="shared" si="22"/>
        <v>172.2</v>
      </c>
      <c r="Q181" s="15">
        <f t="shared" si="30"/>
        <v>2544.7199999999998</v>
      </c>
      <c r="R181" s="15">
        <v>72.375595040000007</v>
      </c>
      <c r="S181" s="15">
        <v>76.896380920000013</v>
      </c>
      <c r="T181" s="15">
        <v>42.149068544000002</v>
      </c>
      <c r="U181" s="15">
        <v>32.766197167999998</v>
      </c>
      <c r="V181" s="15">
        <v>7.3687734319999993</v>
      </c>
      <c r="W181" s="15">
        <v>0</v>
      </c>
      <c r="X181" s="10">
        <f t="shared" si="23"/>
        <v>231.55601510400001</v>
      </c>
      <c r="Y181" s="10">
        <f t="shared" si="31"/>
        <v>59.356015104000022</v>
      </c>
      <c r="Z181" s="15">
        <v>28.7</v>
      </c>
      <c r="AA181" s="15"/>
      <c r="AB181" s="15">
        <v>28.7</v>
      </c>
      <c r="AC181" s="15"/>
      <c r="AD181" s="15">
        <v>28.7</v>
      </c>
      <c r="AE181" s="15"/>
      <c r="AF181" s="15">
        <v>28.7</v>
      </c>
      <c r="AG181" s="15"/>
      <c r="AH181" s="15">
        <v>28.7</v>
      </c>
      <c r="AI181" s="15"/>
      <c r="AJ181" s="15">
        <v>28.7</v>
      </c>
      <c r="AK181" s="15"/>
      <c r="AL181" s="11">
        <f t="shared" si="24"/>
        <v>172.2</v>
      </c>
      <c r="AM181" s="15">
        <f t="shared" si="32"/>
        <v>2695.0080000000003</v>
      </c>
      <c r="AN181" s="15">
        <v>0</v>
      </c>
      <c r="AO181" s="15">
        <v>0</v>
      </c>
      <c r="AP181" s="15">
        <v>0</v>
      </c>
      <c r="AQ181" s="15">
        <v>37.438273423999995</v>
      </c>
      <c r="AR181" s="15">
        <v>43.887832344000003</v>
      </c>
      <c r="AS181" s="17">
        <v>61.419590559999996</v>
      </c>
      <c r="AT181" s="11">
        <f t="shared" si="25"/>
        <v>142.74569632799998</v>
      </c>
      <c r="AU181" s="11">
        <f t="shared" si="26"/>
        <v>-29.454303672000009</v>
      </c>
      <c r="AV181" s="12">
        <f t="shared" si="27"/>
        <v>71664.854724981502</v>
      </c>
      <c r="AW181" s="12">
        <f t="shared" si="28"/>
        <v>26.907281942247316</v>
      </c>
      <c r="AX181" s="13">
        <f t="shared" si="29"/>
        <v>1614.4369165348389</v>
      </c>
    </row>
    <row r="182" spans="1:50" x14ac:dyDescent="0.25">
      <c r="A182" s="6" t="s">
        <v>203</v>
      </c>
      <c r="B182" s="15">
        <v>3152</v>
      </c>
      <c r="C182" s="15"/>
      <c r="D182" s="16">
        <v>35.69</v>
      </c>
      <c r="E182" s="17"/>
      <c r="F182" s="16">
        <v>35.69</v>
      </c>
      <c r="G182" s="17"/>
      <c r="H182" s="16">
        <v>35.69</v>
      </c>
      <c r="I182" s="17"/>
      <c r="J182" s="16">
        <v>35.69</v>
      </c>
      <c r="K182" s="17"/>
      <c r="L182" s="16">
        <v>35.69</v>
      </c>
      <c r="M182" s="17"/>
      <c r="N182" s="16">
        <v>35.69</v>
      </c>
      <c r="O182" s="15"/>
      <c r="P182" s="10">
        <f t="shared" si="22"/>
        <v>214.14</v>
      </c>
      <c r="Q182" s="15">
        <f t="shared" si="30"/>
        <v>2544.7199999999998</v>
      </c>
      <c r="R182" s="15">
        <v>87.647000000000006</v>
      </c>
      <c r="S182" s="15">
        <v>94.441000000000003</v>
      </c>
      <c r="T182" s="15">
        <v>64.653000000000006</v>
      </c>
      <c r="U182" s="15">
        <v>38.280999999999999</v>
      </c>
      <c r="V182" s="15">
        <v>12.016</v>
      </c>
      <c r="W182" s="15">
        <v>0</v>
      </c>
      <c r="X182" s="10">
        <f t="shared" si="23"/>
        <v>297.03800000000007</v>
      </c>
      <c r="Y182" s="10">
        <f t="shared" si="31"/>
        <v>82.898000000000081</v>
      </c>
      <c r="Z182" s="15">
        <v>35.69</v>
      </c>
      <c r="AA182" s="15"/>
      <c r="AB182" s="15">
        <v>35.69</v>
      </c>
      <c r="AC182" s="15"/>
      <c r="AD182" s="15">
        <v>35.69</v>
      </c>
      <c r="AE182" s="15"/>
      <c r="AF182" s="15">
        <v>35.69</v>
      </c>
      <c r="AG182" s="15"/>
      <c r="AH182" s="15">
        <v>35.69</v>
      </c>
      <c r="AI182" s="15"/>
      <c r="AJ182" s="15">
        <v>35.69</v>
      </c>
      <c r="AK182" s="15"/>
      <c r="AL182" s="11">
        <f t="shared" si="24"/>
        <v>214.14</v>
      </c>
      <c r="AM182" s="15">
        <f t="shared" si="32"/>
        <v>2695.0080000000003</v>
      </c>
      <c r="AN182" s="15">
        <v>0</v>
      </c>
      <c r="AO182" s="15">
        <v>0</v>
      </c>
      <c r="AP182" s="15">
        <v>0</v>
      </c>
      <c r="AQ182" s="15">
        <v>45.4</v>
      </c>
      <c r="AR182" s="15">
        <v>51.686</v>
      </c>
      <c r="AS182" s="17">
        <v>75.165999999999997</v>
      </c>
      <c r="AT182" s="11">
        <f t="shared" si="25"/>
        <v>172.25200000000001</v>
      </c>
      <c r="AU182" s="11">
        <f t="shared" si="26"/>
        <v>-41.887999999999977</v>
      </c>
      <c r="AV182" s="12">
        <f t="shared" si="27"/>
        <v>98063.70345600025</v>
      </c>
      <c r="AW182" s="12">
        <f t="shared" si="28"/>
        <v>31.111581045685359</v>
      </c>
      <c r="AX182" s="13">
        <f t="shared" si="29"/>
        <v>1866.6948627411216</v>
      </c>
    </row>
    <row r="183" spans="1:50" x14ac:dyDescent="0.25">
      <c r="A183" s="5" t="s">
        <v>204</v>
      </c>
      <c r="B183" s="15">
        <v>2671.7</v>
      </c>
      <c r="C183" s="15"/>
      <c r="D183" s="16">
        <v>31.16</v>
      </c>
      <c r="E183" s="17"/>
      <c r="F183" s="16">
        <v>31.16</v>
      </c>
      <c r="G183" s="17"/>
      <c r="H183" s="16">
        <v>31.16</v>
      </c>
      <c r="I183" s="17"/>
      <c r="J183" s="16">
        <v>31.16</v>
      </c>
      <c r="K183" s="17"/>
      <c r="L183" s="16">
        <v>31.16</v>
      </c>
      <c r="M183" s="17"/>
      <c r="N183" s="16">
        <v>31.16</v>
      </c>
      <c r="O183" s="15"/>
      <c r="P183" s="10">
        <f t="shared" si="22"/>
        <v>186.96</v>
      </c>
      <c r="Q183" s="15">
        <f t="shared" si="30"/>
        <v>2544.7199999999998</v>
      </c>
      <c r="R183" s="15">
        <v>73.385410260000015</v>
      </c>
      <c r="S183" s="15">
        <v>78.057014453999997</v>
      </c>
      <c r="T183" s="15">
        <v>53.894596521000004</v>
      </c>
      <c r="U183" s="15">
        <v>33.481814385</v>
      </c>
      <c r="V183" s="15">
        <v>11.910432738000001</v>
      </c>
      <c r="W183" s="15">
        <v>0</v>
      </c>
      <c r="X183" s="10">
        <f t="shared" si="23"/>
        <v>250.72926835800004</v>
      </c>
      <c r="Y183" s="10">
        <f t="shared" si="31"/>
        <v>63.769268358000033</v>
      </c>
      <c r="Z183" s="15">
        <v>31.16</v>
      </c>
      <c r="AA183" s="15"/>
      <c r="AB183" s="15">
        <v>31.16</v>
      </c>
      <c r="AC183" s="15"/>
      <c r="AD183" s="15">
        <v>31.16</v>
      </c>
      <c r="AE183" s="15"/>
      <c r="AF183" s="15">
        <v>31.16</v>
      </c>
      <c r="AG183" s="15"/>
      <c r="AH183" s="15">
        <v>31.16</v>
      </c>
      <c r="AI183" s="15"/>
      <c r="AJ183" s="15">
        <v>31.16</v>
      </c>
      <c r="AK183" s="15"/>
      <c r="AL183" s="11">
        <f t="shared" si="24"/>
        <v>186.96</v>
      </c>
      <c r="AM183" s="15">
        <f t="shared" si="32"/>
        <v>2695.0080000000003</v>
      </c>
      <c r="AN183" s="15">
        <v>0</v>
      </c>
      <c r="AO183" s="15">
        <v>0</v>
      </c>
      <c r="AP183" s="15">
        <v>0</v>
      </c>
      <c r="AQ183" s="15">
        <v>37.2805623</v>
      </c>
      <c r="AR183" s="15">
        <v>44.828946011999996</v>
      </c>
      <c r="AS183" s="17">
        <v>65.226101565000008</v>
      </c>
      <c r="AT183" s="11">
        <f t="shared" si="25"/>
        <v>147.33560987700002</v>
      </c>
      <c r="AU183" s="11">
        <f t="shared" si="26"/>
        <v>-39.624390122999984</v>
      </c>
      <c r="AV183" s="12">
        <f t="shared" si="27"/>
        <v>55486.884199363893</v>
      </c>
      <c r="AW183" s="12">
        <f t="shared" si="28"/>
        <v>20.76838125514238</v>
      </c>
      <c r="AX183" s="13">
        <f t="shared" si="29"/>
        <v>1246.1028753085427</v>
      </c>
    </row>
    <row r="184" spans="1:50" x14ac:dyDescent="0.25">
      <c r="A184" s="6" t="s">
        <v>205</v>
      </c>
      <c r="B184" s="15">
        <v>1593.9</v>
      </c>
      <c r="C184" s="15"/>
      <c r="D184" s="16">
        <v>15.08</v>
      </c>
      <c r="E184" s="17"/>
      <c r="F184" s="16">
        <v>15.08</v>
      </c>
      <c r="G184" s="17"/>
      <c r="H184" s="16">
        <v>15.08</v>
      </c>
      <c r="I184" s="17"/>
      <c r="J184" s="16">
        <v>15.08</v>
      </c>
      <c r="K184" s="17"/>
      <c r="L184" s="16">
        <v>15.08</v>
      </c>
      <c r="M184" s="17"/>
      <c r="N184" s="16">
        <v>15.08</v>
      </c>
      <c r="O184" s="15"/>
      <c r="P184" s="10">
        <f t="shared" si="22"/>
        <v>90.48</v>
      </c>
      <c r="Q184" s="15">
        <f t="shared" si="30"/>
        <v>2544.7199999999998</v>
      </c>
      <c r="R184" s="15">
        <v>39.704999999999998</v>
      </c>
      <c r="S184" s="15">
        <v>41.027999999999999</v>
      </c>
      <c r="T184" s="15">
        <v>39.347999999999999</v>
      </c>
      <c r="U184" s="15">
        <v>25.431999999999999</v>
      </c>
      <c r="V184" s="15">
        <v>10.968999999999999</v>
      </c>
      <c r="W184" s="15">
        <v>0</v>
      </c>
      <c r="X184" s="10">
        <f t="shared" si="23"/>
        <v>156.482</v>
      </c>
      <c r="Y184" s="10">
        <f t="shared" si="31"/>
        <v>66.001999999999995</v>
      </c>
      <c r="Z184" s="15">
        <v>15.08</v>
      </c>
      <c r="AA184" s="15"/>
      <c r="AB184" s="15">
        <v>15.08</v>
      </c>
      <c r="AC184" s="15"/>
      <c r="AD184" s="15">
        <v>15.08</v>
      </c>
      <c r="AE184" s="15"/>
      <c r="AF184" s="15">
        <v>15.08</v>
      </c>
      <c r="AG184" s="15"/>
      <c r="AH184" s="15">
        <v>15.08</v>
      </c>
      <c r="AI184" s="15"/>
      <c r="AJ184" s="15">
        <v>15.08</v>
      </c>
      <c r="AK184" s="15"/>
      <c r="AL184" s="11">
        <f t="shared" si="24"/>
        <v>90.48</v>
      </c>
      <c r="AM184" s="15">
        <f t="shared" si="32"/>
        <v>2695.0080000000003</v>
      </c>
      <c r="AN184" s="15">
        <v>0</v>
      </c>
      <c r="AO184" s="15">
        <v>0</v>
      </c>
      <c r="AP184" s="15">
        <v>0</v>
      </c>
      <c r="AQ184" s="15">
        <v>15.388999999999999</v>
      </c>
      <c r="AR184" s="15">
        <v>21.780999999999999</v>
      </c>
      <c r="AS184" s="17">
        <v>45.021999999999998</v>
      </c>
      <c r="AT184" s="11">
        <f t="shared" si="25"/>
        <v>82.192000000000007</v>
      </c>
      <c r="AU184" s="11">
        <f t="shared" si="26"/>
        <v>-8.2879999999999967</v>
      </c>
      <c r="AV184" s="12">
        <f t="shared" si="27"/>
        <v>145620.38313599999</v>
      </c>
      <c r="AW184" s="12">
        <f t="shared" si="28"/>
        <v>91.361053476378686</v>
      </c>
      <c r="AX184" s="13">
        <f t="shared" si="29"/>
        <v>5481.6632085827214</v>
      </c>
    </row>
    <row r="185" spans="1:50" x14ac:dyDescent="0.25">
      <c r="A185" s="5" t="s">
        <v>206</v>
      </c>
      <c r="B185" s="15">
        <v>4184.8999999999996</v>
      </c>
      <c r="C185" s="15"/>
      <c r="D185" s="16">
        <v>46.86</v>
      </c>
      <c r="E185" s="17"/>
      <c r="F185" s="16">
        <v>46.86</v>
      </c>
      <c r="G185" s="17"/>
      <c r="H185" s="16">
        <v>46.86</v>
      </c>
      <c r="I185" s="17"/>
      <c r="J185" s="16">
        <v>46.86</v>
      </c>
      <c r="K185" s="17"/>
      <c r="L185" s="16">
        <v>46.86</v>
      </c>
      <c r="M185" s="17"/>
      <c r="N185" s="16">
        <v>46.86</v>
      </c>
      <c r="O185" s="15"/>
      <c r="P185" s="10">
        <f t="shared" si="22"/>
        <v>281.16000000000003</v>
      </c>
      <c r="Q185" s="15">
        <f t="shared" si="30"/>
        <v>2544.7199999999998</v>
      </c>
      <c r="R185" s="15">
        <v>105.38700000000001</v>
      </c>
      <c r="S185" s="15">
        <v>118.459</v>
      </c>
      <c r="T185" s="15">
        <v>118.55800000000001</v>
      </c>
      <c r="U185" s="15">
        <v>60.738</v>
      </c>
      <c r="V185" s="15">
        <v>23.989000000000001</v>
      </c>
      <c r="W185" s="15">
        <v>0</v>
      </c>
      <c r="X185" s="10">
        <f t="shared" si="23"/>
        <v>427.13099999999997</v>
      </c>
      <c r="Y185" s="10">
        <f t="shared" si="31"/>
        <v>145.97099999999995</v>
      </c>
      <c r="Z185" s="15">
        <v>46.86</v>
      </c>
      <c r="AA185" s="15"/>
      <c r="AB185" s="15">
        <v>46.86</v>
      </c>
      <c r="AC185" s="15"/>
      <c r="AD185" s="15">
        <v>46.86</v>
      </c>
      <c r="AE185" s="15"/>
      <c r="AF185" s="15">
        <v>46.86</v>
      </c>
      <c r="AG185" s="15"/>
      <c r="AH185" s="15">
        <v>46.86</v>
      </c>
      <c r="AI185" s="15"/>
      <c r="AJ185" s="15">
        <v>46.86</v>
      </c>
      <c r="AK185" s="15"/>
      <c r="AL185" s="11">
        <f t="shared" si="24"/>
        <v>281.16000000000003</v>
      </c>
      <c r="AM185" s="15">
        <f t="shared" si="32"/>
        <v>2695.0080000000003</v>
      </c>
      <c r="AN185" s="15">
        <v>0</v>
      </c>
      <c r="AO185" s="15">
        <v>0</v>
      </c>
      <c r="AP185" s="15">
        <v>0</v>
      </c>
      <c r="AQ185" s="15">
        <v>51.997000000000007</v>
      </c>
      <c r="AR185" s="15">
        <v>73.853999999999999</v>
      </c>
      <c r="AS185" s="17">
        <v>83.918999999999997</v>
      </c>
      <c r="AT185" s="11">
        <f t="shared" si="25"/>
        <v>209.76999999999998</v>
      </c>
      <c r="AU185" s="11">
        <f t="shared" si="26"/>
        <v>-71.390000000000043</v>
      </c>
      <c r="AV185" s="12">
        <f t="shared" si="27"/>
        <v>179058.7019999997</v>
      </c>
      <c r="AW185" s="12">
        <f t="shared" si="28"/>
        <v>42.786853210351431</v>
      </c>
      <c r="AX185" s="13">
        <f t="shared" si="29"/>
        <v>2567.211192621086</v>
      </c>
    </row>
    <row r="186" spans="1:50" x14ac:dyDescent="0.25">
      <c r="A186" s="6" t="s">
        <v>207</v>
      </c>
      <c r="B186" s="15">
        <v>1488.8</v>
      </c>
      <c r="C186" s="15"/>
      <c r="D186" s="16">
        <v>26.351759999999999</v>
      </c>
      <c r="E186" s="17"/>
      <c r="F186" s="16">
        <v>26.351759999999999</v>
      </c>
      <c r="G186" s="17"/>
      <c r="H186" s="16">
        <v>26.351759999999999</v>
      </c>
      <c r="I186" s="17"/>
      <c r="J186" s="16">
        <v>26.351759999999999</v>
      </c>
      <c r="K186" s="17"/>
      <c r="L186" s="16">
        <v>26.351759999999999</v>
      </c>
      <c r="M186" s="17"/>
      <c r="N186" s="16">
        <v>26.351759999999999</v>
      </c>
      <c r="O186" s="15"/>
      <c r="P186" s="10">
        <f t="shared" si="22"/>
        <v>158.11056000000002</v>
      </c>
      <c r="Q186" s="15">
        <f t="shared" si="30"/>
        <v>2544.7199999999998</v>
      </c>
      <c r="R186" s="15">
        <v>42.762</v>
      </c>
      <c r="S186" s="15">
        <v>47.94</v>
      </c>
      <c r="T186" s="15">
        <v>43.63</v>
      </c>
      <c r="U186" s="15">
        <v>34.207999999999998</v>
      </c>
      <c r="V186" s="15">
        <v>12.368</v>
      </c>
      <c r="W186" s="15">
        <v>0</v>
      </c>
      <c r="X186" s="10">
        <f t="shared" si="23"/>
        <v>180.90799999999999</v>
      </c>
      <c r="Y186" s="10">
        <f t="shared" si="31"/>
        <v>22.797439999999966</v>
      </c>
      <c r="Z186" s="15">
        <v>26.351759999999999</v>
      </c>
      <c r="AA186" s="15"/>
      <c r="AB186" s="15">
        <v>26.351759999999999</v>
      </c>
      <c r="AC186" s="15"/>
      <c r="AD186" s="15">
        <v>26.351759999999999</v>
      </c>
      <c r="AE186" s="15"/>
      <c r="AF186" s="15">
        <v>26.351759999999999</v>
      </c>
      <c r="AG186" s="15"/>
      <c r="AH186" s="15">
        <v>26.351759999999999</v>
      </c>
      <c r="AI186" s="15"/>
      <c r="AJ186" s="15">
        <v>26.351759999999999</v>
      </c>
      <c r="AK186" s="15"/>
      <c r="AL186" s="11">
        <f t="shared" si="24"/>
        <v>158.11056000000002</v>
      </c>
      <c r="AM186" s="15">
        <f t="shared" si="32"/>
        <v>2695.0080000000003</v>
      </c>
      <c r="AN186" s="15">
        <v>0</v>
      </c>
      <c r="AO186" s="15">
        <v>0</v>
      </c>
      <c r="AP186" s="15">
        <v>0</v>
      </c>
      <c r="AQ186" s="15">
        <v>36.418999999999997</v>
      </c>
      <c r="AR186" s="15">
        <v>25.706</v>
      </c>
      <c r="AS186" s="17">
        <v>33.649000000000001</v>
      </c>
      <c r="AT186" s="11">
        <f t="shared" si="25"/>
        <v>95.774000000000001</v>
      </c>
      <c r="AU186" s="11">
        <f t="shared" si="26"/>
        <v>-62.33656000000002</v>
      </c>
      <c r="AV186" s="12">
        <f t="shared" si="27"/>
        <v>-109984.42637568017</v>
      </c>
      <c r="AW186" s="12">
        <f t="shared" si="28"/>
        <v>-73.874547538742732</v>
      </c>
      <c r="AX186" s="13">
        <f t="shared" si="29"/>
        <v>-4432.472852324564</v>
      </c>
    </row>
    <row r="187" spans="1:50" x14ac:dyDescent="0.25">
      <c r="A187" s="6" t="s">
        <v>208</v>
      </c>
      <c r="B187" s="15">
        <v>1661</v>
      </c>
      <c r="C187" s="15"/>
      <c r="D187" s="16">
        <v>0</v>
      </c>
      <c r="E187" s="17"/>
      <c r="F187" s="16">
        <v>0</v>
      </c>
      <c r="G187" s="17"/>
      <c r="H187" s="16">
        <v>0</v>
      </c>
      <c r="I187" s="17"/>
      <c r="J187" s="16">
        <v>0</v>
      </c>
      <c r="K187" s="17"/>
      <c r="L187" s="16">
        <v>0</v>
      </c>
      <c r="M187" s="17"/>
      <c r="N187" s="16">
        <v>0</v>
      </c>
      <c r="O187" s="15"/>
      <c r="P187" s="10">
        <f t="shared" si="22"/>
        <v>0</v>
      </c>
      <c r="Q187" s="15">
        <f t="shared" si="30"/>
        <v>2544.7199999999998</v>
      </c>
      <c r="R187" s="15">
        <v>0</v>
      </c>
      <c r="S187" s="15">
        <v>0</v>
      </c>
      <c r="T187" s="15">
        <v>0</v>
      </c>
      <c r="U187" s="15">
        <v>0</v>
      </c>
      <c r="V187" s="15">
        <v>0</v>
      </c>
      <c r="W187" s="15">
        <v>0</v>
      </c>
      <c r="X187" s="10">
        <f t="shared" si="23"/>
        <v>0</v>
      </c>
      <c r="Y187" s="10">
        <f t="shared" si="31"/>
        <v>0</v>
      </c>
      <c r="Z187" s="15">
        <v>0</v>
      </c>
      <c r="AA187" s="15"/>
      <c r="AB187" s="15">
        <v>0</v>
      </c>
      <c r="AC187" s="15"/>
      <c r="AD187" s="15">
        <v>0</v>
      </c>
      <c r="AE187" s="15"/>
      <c r="AF187" s="15">
        <v>0</v>
      </c>
      <c r="AG187" s="15"/>
      <c r="AH187" s="15">
        <v>0</v>
      </c>
      <c r="AI187" s="15"/>
      <c r="AJ187" s="15">
        <v>0</v>
      </c>
      <c r="AK187" s="15"/>
      <c r="AL187" s="11">
        <f t="shared" si="24"/>
        <v>0</v>
      </c>
      <c r="AM187" s="15">
        <f t="shared" si="32"/>
        <v>2695.0080000000003</v>
      </c>
      <c r="AN187" s="15">
        <v>0</v>
      </c>
      <c r="AO187" s="15">
        <v>0</v>
      </c>
      <c r="AP187" s="15">
        <v>0</v>
      </c>
      <c r="AQ187" s="15">
        <v>0</v>
      </c>
      <c r="AR187" s="15">
        <v>0</v>
      </c>
      <c r="AS187" s="17">
        <v>0</v>
      </c>
      <c r="AT187" s="11">
        <f t="shared" si="25"/>
        <v>0</v>
      </c>
      <c r="AU187" s="11">
        <f t="shared" si="26"/>
        <v>0</v>
      </c>
      <c r="AV187" s="12">
        <f t="shared" si="27"/>
        <v>0</v>
      </c>
      <c r="AW187" s="12">
        <f t="shared" si="28"/>
        <v>0</v>
      </c>
      <c r="AX187" s="13">
        <f t="shared" si="29"/>
        <v>0</v>
      </c>
    </row>
    <row r="188" spans="1:50" x14ac:dyDescent="0.25">
      <c r="A188" s="6" t="s">
        <v>209</v>
      </c>
      <c r="B188" s="15">
        <v>5646.9</v>
      </c>
      <c r="C188" s="15"/>
      <c r="D188" s="16">
        <v>66.69</v>
      </c>
      <c r="E188" s="17"/>
      <c r="F188" s="16">
        <v>66.69</v>
      </c>
      <c r="G188" s="17"/>
      <c r="H188" s="16">
        <v>66.69</v>
      </c>
      <c r="I188" s="17"/>
      <c r="J188" s="16">
        <v>66.69</v>
      </c>
      <c r="K188" s="17"/>
      <c r="L188" s="16">
        <v>66.69</v>
      </c>
      <c r="M188" s="17"/>
      <c r="N188" s="16">
        <v>66.69</v>
      </c>
      <c r="O188" s="15"/>
      <c r="P188" s="10">
        <f t="shared" si="22"/>
        <v>400.14</v>
      </c>
      <c r="Q188" s="15">
        <f t="shared" si="30"/>
        <v>2544.7199999999998</v>
      </c>
      <c r="R188" s="15">
        <v>114.326017333</v>
      </c>
      <c r="S188" s="15">
        <v>128.46352508000001</v>
      </c>
      <c r="T188" s="15">
        <v>127.90043519</v>
      </c>
      <c r="U188" s="15">
        <v>75.436263474</v>
      </c>
      <c r="V188" s="15">
        <v>28.391584979999998</v>
      </c>
      <c r="W188" s="15">
        <v>0</v>
      </c>
      <c r="X188" s="10">
        <f t="shared" si="23"/>
        <v>474.51782605699998</v>
      </c>
      <c r="Y188" s="10">
        <f t="shared" si="31"/>
        <v>74.377826056999993</v>
      </c>
      <c r="Z188" s="15">
        <v>66.69</v>
      </c>
      <c r="AA188" s="15"/>
      <c r="AB188" s="15">
        <v>66.69</v>
      </c>
      <c r="AC188" s="15"/>
      <c r="AD188" s="15">
        <v>66.69</v>
      </c>
      <c r="AE188" s="15"/>
      <c r="AF188" s="15">
        <v>66.69</v>
      </c>
      <c r="AG188" s="15"/>
      <c r="AH188" s="15">
        <v>66.69</v>
      </c>
      <c r="AI188" s="15"/>
      <c r="AJ188" s="15">
        <v>66.69</v>
      </c>
      <c r="AK188" s="15"/>
      <c r="AL188" s="11">
        <f t="shared" si="24"/>
        <v>400.14</v>
      </c>
      <c r="AM188" s="15">
        <f t="shared" si="32"/>
        <v>2695.0080000000003</v>
      </c>
      <c r="AN188" s="15">
        <v>0</v>
      </c>
      <c r="AO188" s="15">
        <v>0</v>
      </c>
      <c r="AP188" s="15">
        <v>0</v>
      </c>
      <c r="AQ188" s="15">
        <v>70.854489947999994</v>
      </c>
      <c r="AR188" s="15">
        <v>97.866998636000005</v>
      </c>
      <c r="AS188" s="17">
        <v>160.19314644299999</v>
      </c>
      <c r="AT188" s="11">
        <f t="shared" si="25"/>
        <v>328.91463502699997</v>
      </c>
      <c r="AU188" s="11">
        <f t="shared" si="26"/>
        <v>-71.225364973000012</v>
      </c>
      <c r="AV188" s="12">
        <f t="shared" si="27"/>
        <v>-2682.1868813858309</v>
      </c>
      <c r="AW188" s="12">
        <f t="shared" si="28"/>
        <v>-0.47498395250240505</v>
      </c>
      <c r="AX188" s="13">
        <f t="shared" si="29"/>
        <v>-28.499037150144304</v>
      </c>
    </row>
    <row r="189" spans="1:50" x14ac:dyDescent="0.25">
      <c r="A189" s="5" t="s">
        <v>210</v>
      </c>
      <c r="B189" s="15">
        <v>4160.5</v>
      </c>
      <c r="C189" s="15"/>
      <c r="D189" s="16">
        <v>61.72</v>
      </c>
      <c r="E189" s="17"/>
      <c r="F189" s="16">
        <v>61.72</v>
      </c>
      <c r="G189" s="17"/>
      <c r="H189" s="16">
        <v>61.72</v>
      </c>
      <c r="I189" s="17"/>
      <c r="J189" s="16">
        <v>61.72</v>
      </c>
      <c r="K189" s="17"/>
      <c r="L189" s="16">
        <v>61.72</v>
      </c>
      <c r="M189" s="17"/>
      <c r="N189" s="16">
        <v>61.72</v>
      </c>
      <c r="O189" s="15"/>
      <c r="P189" s="10">
        <f t="shared" si="22"/>
        <v>370.32000000000005</v>
      </c>
      <c r="Q189" s="15">
        <f t="shared" si="30"/>
        <v>2544.7199999999998</v>
      </c>
      <c r="R189" s="15">
        <v>149.3235811335</v>
      </c>
      <c r="S189" s="15">
        <v>156.35107023899999</v>
      </c>
      <c r="T189" s="15">
        <v>114.00774910900002</v>
      </c>
      <c r="U189" s="15">
        <v>62.462501362699996</v>
      </c>
      <c r="V189" s="15">
        <v>22.195035732000001</v>
      </c>
      <c r="W189" s="15">
        <v>0</v>
      </c>
      <c r="X189" s="10">
        <f t="shared" si="23"/>
        <v>504.33993757619999</v>
      </c>
      <c r="Y189" s="10">
        <f t="shared" si="31"/>
        <v>134.01993757619994</v>
      </c>
      <c r="Z189" s="15">
        <v>61.72</v>
      </c>
      <c r="AA189" s="15"/>
      <c r="AB189" s="15">
        <v>61.72</v>
      </c>
      <c r="AC189" s="15"/>
      <c r="AD189" s="15">
        <v>61.72</v>
      </c>
      <c r="AE189" s="15"/>
      <c r="AF189" s="15">
        <v>61.72</v>
      </c>
      <c r="AG189" s="15"/>
      <c r="AH189" s="15">
        <v>61.72</v>
      </c>
      <c r="AI189" s="15"/>
      <c r="AJ189" s="15">
        <v>61.72</v>
      </c>
      <c r="AK189" s="15"/>
      <c r="AL189" s="11">
        <f t="shared" si="24"/>
        <v>370.32000000000005</v>
      </c>
      <c r="AM189" s="15">
        <f t="shared" si="32"/>
        <v>2695.0080000000003</v>
      </c>
      <c r="AN189" s="15">
        <v>0</v>
      </c>
      <c r="AO189" s="15">
        <v>0</v>
      </c>
      <c r="AP189" s="15">
        <v>0</v>
      </c>
      <c r="AQ189" s="15">
        <v>64.753359534699996</v>
      </c>
      <c r="AR189" s="15">
        <v>90.787460457400002</v>
      </c>
      <c r="AS189" s="17">
        <v>141.47175863659999</v>
      </c>
      <c r="AT189" s="11">
        <f t="shared" si="25"/>
        <v>297.0125786287</v>
      </c>
      <c r="AU189" s="11">
        <f t="shared" si="26"/>
        <v>-73.307421371300052</v>
      </c>
      <c r="AV189" s="12">
        <f t="shared" si="27"/>
        <v>143479.12849388283</v>
      </c>
      <c r="AW189" s="12">
        <f t="shared" si="28"/>
        <v>34.486030163173375</v>
      </c>
      <c r="AX189" s="13">
        <f t="shared" si="29"/>
        <v>2069.1618097904025</v>
      </c>
    </row>
    <row r="190" spans="1:50" x14ac:dyDescent="0.25">
      <c r="A190" s="5" t="s">
        <v>211</v>
      </c>
      <c r="B190" s="15">
        <v>3039</v>
      </c>
      <c r="C190" s="15"/>
      <c r="D190" s="16">
        <v>30.93</v>
      </c>
      <c r="E190" s="17"/>
      <c r="F190" s="16">
        <v>30.93</v>
      </c>
      <c r="G190" s="17"/>
      <c r="H190" s="16">
        <v>30.93</v>
      </c>
      <c r="I190" s="17"/>
      <c r="J190" s="16">
        <v>30.93</v>
      </c>
      <c r="K190" s="17"/>
      <c r="L190" s="16">
        <v>30.93</v>
      </c>
      <c r="M190" s="17"/>
      <c r="N190" s="16">
        <v>30.93</v>
      </c>
      <c r="O190" s="15"/>
      <c r="P190" s="10">
        <f t="shared" si="22"/>
        <v>185.58</v>
      </c>
      <c r="Q190" s="15">
        <f t="shared" si="30"/>
        <v>2544.7199999999998</v>
      </c>
      <c r="R190" s="15">
        <v>78.706000000000003</v>
      </c>
      <c r="S190" s="15">
        <v>73.942999999999998</v>
      </c>
      <c r="T190" s="15">
        <v>64.182000000000002</v>
      </c>
      <c r="U190" s="15">
        <v>40.905000000000001</v>
      </c>
      <c r="V190" s="15">
        <v>18.047999999999998</v>
      </c>
      <c r="W190" s="15">
        <v>0</v>
      </c>
      <c r="X190" s="10">
        <f t="shared" si="23"/>
        <v>275.78399999999999</v>
      </c>
      <c r="Y190" s="10">
        <f t="shared" si="31"/>
        <v>90.203999999999979</v>
      </c>
      <c r="Z190" s="15">
        <v>30.93</v>
      </c>
      <c r="AA190" s="15"/>
      <c r="AB190" s="15">
        <v>30.93</v>
      </c>
      <c r="AC190" s="15"/>
      <c r="AD190" s="15">
        <v>30.93</v>
      </c>
      <c r="AE190" s="15"/>
      <c r="AF190" s="15">
        <v>30.93</v>
      </c>
      <c r="AG190" s="15"/>
      <c r="AH190" s="15">
        <v>30.93</v>
      </c>
      <c r="AI190" s="15"/>
      <c r="AJ190" s="15">
        <v>30.93</v>
      </c>
      <c r="AK190" s="15"/>
      <c r="AL190" s="11">
        <f t="shared" si="24"/>
        <v>185.58</v>
      </c>
      <c r="AM190" s="15">
        <f t="shared" si="32"/>
        <v>2695.0080000000003</v>
      </c>
      <c r="AN190" s="15">
        <v>0</v>
      </c>
      <c r="AO190" s="15">
        <v>0</v>
      </c>
      <c r="AP190" s="15">
        <v>0</v>
      </c>
      <c r="AQ190" s="15">
        <v>34.639000000000003</v>
      </c>
      <c r="AR190" s="15">
        <v>44.847000000000001</v>
      </c>
      <c r="AS190" s="17">
        <v>68.896000000000001</v>
      </c>
      <c r="AT190" s="11">
        <f t="shared" si="25"/>
        <v>148.38200000000001</v>
      </c>
      <c r="AU190" s="11">
        <f t="shared" si="26"/>
        <v>-37.198000000000008</v>
      </c>
      <c r="AV190" s="12">
        <f t="shared" si="27"/>
        <v>129295.01529599991</v>
      </c>
      <c r="AW190" s="12">
        <f t="shared" si="28"/>
        <v>42.545250179664336</v>
      </c>
      <c r="AX190" s="13">
        <f t="shared" si="29"/>
        <v>2552.7150107798602</v>
      </c>
    </row>
    <row r="191" spans="1:50" x14ac:dyDescent="0.25">
      <c r="A191" s="5" t="s">
        <v>212</v>
      </c>
      <c r="B191" s="15">
        <v>4537.3</v>
      </c>
      <c r="C191" s="15"/>
      <c r="D191" s="16">
        <v>64.14</v>
      </c>
      <c r="E191" s="17"/>
      <c r="F191" s="16">
        <v>64.14</v>
      </c>
      <c r="G191" s="17"/>
      <c r="H191" s="16">
        <v>64.14</v>
      </c>
      <c r="I191" s="17"/>
      <c r="J191" s="16">
        <v>64.14</v>
      </c>
      <c r="K191" s="17"/>
      <c r="L191" s="16">
        <v>64.14</v>
      </c>
      <c r="M191" s="17"/>
      <c r="N191" s="16">
        <v>64.14</v>
      </c>
      <c r="O191" s="15"/>
      <c r="P191" s="10">
        <f t="shared" si="22"/>
        <v>384.84</v>
      </c>
      <c r="Q191" s="15">
        <f t="shared" si="30"/>
        <v>2544.7199999999998</v>
      </c>
      <c r="R191" s="15">
        <v>155.691</v>
      </c>
      <c r="S191" s="15">
        <v>178.626</v>
      </c>
      <c r="T191" s="15">
        <v>106.43599999999999</v>
      </c>
      <c r="U191" s="15">
        <v>76.769000000000005</v>
      </c>
      <c r="V191" s="15">
        <v>29.09</v>
      </c>
      <c r="W191" s="15">
        <v>0</v>
      </c>
      <c r="X191" s="10">
        <f t="shared" si="23"/>
        <v>546.61199999999997</v>
      </c>
      <c r="Y191" s="10">
        <f t="shared" si="31"/>
        <v>161.77199999999999</v>
      </c>
      <c r="Z191" s="15">
        <v>64.14</v>
      </c>
      <c r="AA191" s="15"/>
      <c r="AB191" s="15">
        <v>64.14</v>
      </c>
      <c r="AC191" s="15"/>
      <c r="AD191" s="15">
        <v>64.14</v>
      </c>
      <c r="AE191" s="15"/>
      <c r="AF191" s="15">
        <v>64.14</v>
      </c>
      <c r="AG191" s="15"/>
      <c r="AH191" s="15">
        <v>64.14</v>
      </c>
      <c r="AI191" s="15"/>
      <c r="AJ191" s="15">
        <v>64.14</v>
      </c>
      <c r="AK191" s="15"/>
      <c r="AL191" s="11">
        <f t="shared" si="24"/>
        <v>384.84</v>
      </c>
      <c r="AM191" s="15">
        <f t="shared" si="32"/>
        <v>2695.0080000000003</v>
      </c>
      <c r="AN191" s="15">
        <v>0</v>
      </c>
      <c r="AO191" s="15">
        <v>0</v>
      </c>
      <c r="AP191" s="15">
        <v>0</v>
      </c>
      <c r="AQ191" s="15">
        <v>73.465000000000003</v>
      </c>
      <c r="AR191" s="15">
        <v>97.033000000000001</v>
      </c>
      <c r="AS191" s="17">
        <v>102.95</v>
      </c>
      <c r="AT191" s="11">
        <f t="shared" si="25"/>
        <v>273.44799999999998</v>
      </c>
      <c r="AU191" s="11">
        <f t="shared" si="26"/>
        <v>-111.392</v>
      </c>
      <c r="AV191" s="12">
        <f t="shared" si="27"/>
        <v>111462.11270399997</v>
      </c>
      <c r="AW191" s="12">
        <f t="shared" si="28"/>
        <v>24.565735724770231</v>
      </c>
      <c r="AX191" s="13">
        <f t="shared" si="29"/>
        <v>1473.944143486214</v>
      </c>
    </row>
    <row r="192" spans="1:50" x14ac:dyDescent="0.25">
      <c r="A192" s="5" t="s">
        <v>213</v>
      </c>
      <c r="B192" s="15">
        <v>4388</v>
      </c>
      <c r="C192" s="15"/>
      <c r="D192" s="16">
        <v>44.78</v>
      </c>
      <c r="E192" s="17"/>
      <c r="F192" s="16">
        <v>44.78</v>
      </c>
      <c r="G192" s="17"/>
      <c r="H192" s="16">
        <v>44.78</v>
      </c>
      <c r="I192" s="17"/>
      <c r="J192" s="16">
        <v>44.78</v>
      </c>
      <c r="K192" s="17"/>
      <c r="L192" s="16">
        <v>44.78</v>
      </c>
      <c r="M192" s="17"/>
      <c r="N192" s="16">
        <v>44.78</v>
      </c>
      <c r="O192" s="15"/>
      <c r="P192" s="10">
        <f t="shared" si="22"/>
        <v>268.68</v>
      </c>
      <c r="Q192" s="15">
        <f t="shared" si="30"/>
        <v>2544.7199999999998</v>
      </c>
      <c r="R192" s="15">
        <v>115.529</v>
      </c>
      <c r="S192" s="15">
        <v>108.869</v>
      </c>
      <c r="T192" s="15">
        <v>88.412999999999997</v>
      </c>
      <c r="U192" s="15">
        <v>58.916999999999994</v>
      </c>
      <c r="V192" s="15">
        <v>28.183000000000003</v>
      </c>
      <c r="W192" s="15">
        <v>0</v>
      </c>
      <c r="X192" s="10">
        <f t="shared" si="23"/>
        <v>399.91099999999994</v>
      </c>
      <c r="Y192" s="10">
        <f t="shared" si="31"/>
        <v>131.23099999999994</v>
      </c>
      <c r="Z192" s="15">
        <v>44.78</v>
      </c>
      <c r="AA192" s="15"/>
      <c r="AB192" s="15">
        <v>44.78</v>
      </c>
      <c r="AC192" s="15"/>
      <c r="AD192" s="15">
        <v>44.78</v>
      </c>
      <c r="AE192" s="15"/>
      <c r="AF192" s="15">
        <v>44.78</v>
      </c>
      <c r="AG192" s="15"/>
      <c r="AH192" s="15">
        <v>44.78</v>
      </c>
      <c r="AI192" s="15"/>
      <c r="AJ192" s="15">
        <v>44.78</v>
      </c>
      <c r="AK192" s="15"/>
      <c r="AL192" s="11">
        <f t="shared" si="24"/>
        <v>268.68</v>
      </c>
      <c r="AM192" s="15">
        <f t="shared" si="32"/>
        <v>2695.0080000000003</v>
      </c>
      <c r="AN192" s="15">
        <v>0</v>
      </c>
      <c r="AO192" s="15">
        <v>0</v>
      </c>
      <c r="AP192" s="15">
        <v>0</v>
      </c>
      <c r="AQ192" s="15">
        <v>49.939</v>
      </c>
      <c r="AR192" s="15">
        <v>70.293000000000006</v>
      </c>
      <c r="AS192" s="17">
        <v>100.711</v>
      </c>
      <c r="AT192" s="11">
        <f t="shared" si="25"/>
        <v>220.94299999999998</v>
      </c>
      <c r="AU192" s="11">
        <f t="shared" si="26"/>
        <v>-47.737000000000023</v>
      </c>
      <c r="AV192" s="12">
        <f t="shared" si="27"/>
        <v>205294.55342399975</v>
      </c>
      <c r="AW192" s="12">
        <f t="shared" si="28"/>
        <v>46.785449731996295</v>
      </c>
      <c r="AX192" s="13">
        <f t="shared" si="29"/>
        <v>2807.1269839197776</v>
      </c>
    </row>
    <row r="193" spans="1:50" x14ac:dyDescent="0.25">
      <c r="A193" s="5" t="s">
        <v>214</v>
      </c>
      <c r="B193" s="15">
        <v>3038.6</v>
      </c>
      <c r="C193" s="15"/>
      <c r="D193" s="16">
        <v>34.56</v>
      </c>
      <c r="E193" s="17"/>
      <c r="F193" s="16">
        <v>34.56</v>
      </c>
      <c r="G193" s="17"/>
      <c r="H193" s="16">
        <v>34.56</v>
      </c>
      <c r="I193" s="17"/>
      <c r="J193" s="16">
        <v>34.56</v>
      </c>
      <c r="K193" s="17"/>
      <c r="L193" s="16">
        <v>34.56</v>
      </c>
      <c r="M193" s="17"/>
      <c r="N193" s="16">
        <v>34.56</v>
      </c>
      <c r="O193" s="15"/>
      <c r="P193" s="10">
        <f t="shared" si="22"/>
        <v>207.36</v>
      </c>
      <c r="Q193" s="15">
        <f t="shared" si="30"/>
        <v>2544.7199999999998</v>
      </c>
      <c r="R193" s="15">
        <v>87.31</v>
      </c>
      <c r="S193" s="15">
        <v>79.813000000000002</v>
      </c>
      <c r="T193" s="15">
        <v>60.875999999999998</v>
      </c>
      <c r="U193" s="15">
        <v>37.996000000000002</v>
      </c>
      <c r="V193" s="15">
        <v>14.865999999999998</v>
      </c>
      <c r="W193" s="15">
        <v>0</v>
      </c>
      <c r="X193" s="10">
        <f t="shared" si="23"/>
        <v>280.86099999999999</v>
      </c>
      <c r="Y193" s="10">
        <f t="shared" si="31"/>
        <v>73.500999999999976</v>
      </c>
      <c r="Z193" s="15">
        <v>34.56</v>
      </c>
      <c r="AA193" s="15"/>
      <c r="AB193" s="15">
        <v>34.56</v>
      </c>
      <c r="AC193" s="15"/>
      <c r="AD193" s="15">
        <v>34.56</v>
      </c>
      <c r="AE193" s="15"/>
      <c r="AF193" s="15">
        <v>34.56</v>
      </c>
      <c r="AG193" s="15"/>
      <c r="AH193" s="15">
        <v>34.56</v>
      </c>
      <c r="AI193" s="15"/>
      <c r="AJ193" s="15">
        <v>34.56</v>
      </c>
      <c r="AK193" s="15"/>
      <c r="AL193" s="11">
        <f t="shared" si="24"/>
        <v>207.36</v>
      </c>
      <c r="AM193" s="15">
        <f t="shared" si="32"/>
        <v>2695.0080000000003</v>
      </c>
      <c r="AN193" s="15">
        <v>0</v>
      </c>
      <c r="AO193" s="15">
        <v>0</v>
      </c>
      <c r="AP193" s="15">
        <v>0</v>
      </c>
      <c r="AQ193" s="15">
        <v>44.264000000000003</v>
      </c>
      <c r="AR193" s="15">
        <v>48.832999999999998</v>
      </c>
      <c r="AS193" s="17">
        <v>68.277000000000001</v>
      </c>
      <c r="AT193" s="11">
        <f t="shared" si="25"/>
        <v>161.37400000000002</v>
      </c>
      <c r="AU193" s="11">
        <f t="shared" si="26"/>
        <v>-45.98599999999999</v>
      </c>
      <c r="AV193" s="12">
        <f t="shared" si="27"/>
        <v>63106.826831999948</v>
      </c>
      <c r="AW193" s="12">
        <f t="shared" si="28"/>
        <v>20.768389005463025</v>
      </c>
      <c r="AX193" s="13">
        <f t="shared" si="29"/>
        <v>1246.1033403277816</v>
      </c>
    </row>
    <row r="194" spans="1:50" x14ac:dyDescent="0.25">
      <c r="A194" s="5" t="s">
        <v>215</v>
      </c>
      <c r="B194" s="15">
        <v>4254.6000000000004</v>
      </c>
      <c r="C194" s="15"/>
      <c r="D194" s="16">
        <v>44.97</v>
      </c>
      <c r="E194" s="17"/>
      <c r="F194" s="16">
        <v>44.97</v>
      </c>
      <c r="G194" s="17"/>
      <c r="H194" s="16">
        <v>44.97</v>
      </c>
      <c r="I194" s="17"/>
      <c r="J194" s="16">
        <v>44.97</v>
      </c>
      <c r="K194" s="17"/>
      <c r="L194" s="16">
        <v>44.97</v>
      </c>
      <c r="M194" s="17"/>
      <c r="N194" s="16">
        <v>44.97</v>
      </c>
      <c r="O194" s="15"/>
      <c r="P194" s="10">
        <f t="shared" si="22"/>
        <v>269.82</v>
      </c>
      <c r="Q194" s="15">
        <f t="shared" si="30"/>
        <v>2544.7199999999998</v>
      </c>
      <c r="R194" s="15">
        <v>134.49231728000001</v>
      </c>
      <c r="S194" s="15">
        <v>127.82157136000001</v>
      </c>
      <c r="T194" s="15">
        <v>104.267608</v>
      </c>
      <c r="U194" s="15">
        <v>83.550001359999996</v>
      </c>
      <c r="V194" s="15">
        <v>36.359732000000001</v>
      </c>
      <c r="W194" s="15">
        <v>0</v>
      </c>
      <c r="X194" s="10">
        <f t="shared" si="23"/>
        <v>486.49123000000003</v>
      </c>
      <c r="Y194" s="10">
        <f t="shared" si="31"/>
        <v>216.67123000000004</v>
      </c>
      <c r="Z194" s="15">
        <v>44.97</v>
      </c>
      <c r="AA194" s="15"/>
      <c r="AB194" s="15">
        <v>44.97</v>
      </c>
      <c r="AC194" s="15"/>
      <c r="AD194" s="15">
        <v>44.97</v>
      </c>
      <c r="AE194" s="15"/>
      <c r="AF194" s="15">
        <v>44.97</v>
      </c>
      <c r="AG194" s="15"/>
      <c r="AH194" s="15">
        <v>44.97</v>
      </c>
      <c r="AI194" s="15"/>
      <c r="AJ194" s="15">
        <v>44.97</v>
      </c>
      <c r="AK194" s="15"/>
      <c r="AL194" s="11">
        <f t="shared" si="24"/>
        <v>269.82</v>
      </c>
      <c r="AM194" s="15">
        <f t="shared" si="32"/>
        <v>2695.0080000000003</v>
      </c>
      <c r="AN194" s="15">
        <v>0</v>
      </c>
      <c r="AO194" s="15">
        <v>0</v>
      </c>
      <c r="AP194" s="15">
        <v>0</v>
      </c>
      <c r="AQ194" s="15">
        <v>64.818538879999991</v>
      </c>
      <c r="AR194" s="15">
        <v>87.808008720000004</v>
      </c>
      <c r="AS194" s="17">
        <v>117.59521072</v>
      </c>
      <c r="AT194" s="11">
        <f t="shared" si="25"/>
        <v>270.22175831999999</v>
      </c>
      <c r="AU194" s="11">
        <f t="shared" si="26"/>
        <v>0.401758319999999</v>
      </c>
      <c r="AV194" s="12">
        <f t="shared" si="27"/>
        <v>552450.35429206653</v>
      </c>
      <c r="AW194" s="12">
        <f t="shared" si="28"/>
        <v>129.84777753303871</v>
      </c>
      <c r="AX194" s="13">
        <f t="shared" si="29"/>
        <v>7790.8666519823228</v>
      </c>
    </row>
    <row r="195" spans="1:50" x14ac:dyDescent="0.25">
      <c r="A195" s="5" t="s">
        <v>216</v>
      </c>
      <c r="B195" s="15">
        <v>4024.46</v>
      </c>
      <c r="C195" s="15"/>
      <c r="D195" s="16">
        <v>44.17</v>
      </c>
      <c r="E195" s="17"/>
      <c r="F195" s="16">
        <v>44.17</v>
      </c>
      <c r="G195" s="17"/>
      <c r="H195" s="16">
        <v>44.17</v>
      </c>
      <c r="I195" s="17"/>
      <c r="J195" s="16">
        <v>44.17</v>
      </c>
      <c r="K195" s="17"/>
      <c r="L195" s="16">
        <v>44.17</v>
      </c>
      <c r="M195" s="17"/>
      <c r="N195" s="16">
        <v>44.17</v>
      </c>
      <c r="O195" s="15"/>
      <c r="P195" s="10">
        <f t="shared" si="22"/>
        <v>265.02000000000004</v>
      </c>
      <c r="Q195" s="15">
        <f t="shared" si="30"/>
        <v>2544.7199999999998</v>
      </c>
      <c r="R195" s="15">
        <v>101.9</v>
      </c>
      <c r="S195" s="15">
        <v>109.37</v>
      </c>
      <c r="T195" s="15">
        <v>84.486000000000004</v>
      </c>
      <c r="U195" s="15">
        <v>54.14</v>
      </c>
      <c r="V195" s="15">
        <v>17.670000000000002</v>
      </c>
      <c r="W195" s="15">
        <v>0</v>
      </c>
      <c r="X195" s="10">
        <f t="shared" si="23"/>
        <v>367.56600000000003</v>
      </c>
      <c r="Y195" s="10">
        <f t="shared" si="31"/>
        <v>102.54599999999999</v>
      </c>
      <c r="Z195" s="15">
        <v>44.17</v>
      </c>
      <c r="AA195" s="15"/>
      <c r="AB195" s="15">
        <v>44.17</v>
      </c>
      <c r="AC195" s="15"/>
      <c r="AD195" s="15">
        <v>44.17</v>
      </c>
      <c r="AE195" s="15"/>
      <c r="AF195" s="15">
        <v>44.17</v>
      </c>
      <c r="AG195" s="15"/>
      <c r="AH195" s="15">
        <v>44.17</v>
      </c>
      <c r="AI195" s="15"/>
      <c r="AJ195" s="15">
        <v>44.17</v>
      </c>
      <c r="AK195" s="15"/>
      <c r="AL195" s="11">
        <f t="shared" si="24"/>
        <v>265.02000000000004</v>
      </c>
      <c r="AM195" s="15">
        <f t="shared" si="32"/>
        <v>2695.0080000000003</v>
      </c>
      <c r="AN195" s="15">
        <v>0</v>
      </c>
      <c r="AO195" s="15">
        <v>0</v>
      </c>
      <c r="AP195" s="15">
        <v>0</v>
      </c>
      <c r="AQ195" s="15">
        <v>63.597999999999999</v>
      </c>
      <c r="AR195" s="15">
        <v>72.326999999999998</v>
      </c>
      <c r="AS195" s="17">
        <v>85.751000000000005</v>
      </c>
      <c r="AT195" s="11">
        <f t="shared" si="25"/>
        <v>221.67600000000002</v>
      </c>
      <c r="AU195" s="11">
        <f t="shared" si="26"/>
        <v>-43.344000000000023</v>
      </c>
      <c r="AV195" s="12">
        <f t="shared" si="27"/>
        <v>144138.43036799988</v>
      </c>
      <c r="AW195" s="12">
        <f t="shared" si="28"/>
        <v>35.815595227185732</v>
      </c>
      <c r="AX195" s="13">
        <f t="shared" si="29"/>
        <v>2148.9357136311437</v>
      </c>
    </row>
    <row r="196" spans="1:50" x14ac:dyDescent="0.25">
      <c r="A196" s="6" t="s">
        <v>217</v>
      </c>
      <c r="B196" s="15">
        <v>3775.4</v>
      </c>
      <c r="C196" s="15"/>
      <c r="D196" s="16">
        <v>42.35</v>
      </c>
      <c r="E196" s="17"/>
      <c r="F196" s="16">
        <v>42.35</v>
      </c>
      <c r="G196" s="17"/>
      <c r="H196" s="16">
        <v>42.35</v>
      </c>
      <c r="I196" s="17"/>
      <c r="J196" s="16">
        <v>42.35</v>
      </c>
      <c r="K196" s="17"/>
      <c r="L196" s="16">
        <v>42.35</v>
      </c>
      <c r="M196" s="17"/>
      <c r="N196" s="16">
        <v>42.35</v>
      </c>
      <c r="O196" s="15"/>
      <c r="P196" s="10">
        <f t="shared" si="22"/>
        <v>254.1</v>
      </c>
      <c r="Q196" s="15">
        <f t="shared" si="30"/>
        <v>2544.7199999999998</v>
      </c>
      <c r="R196" s="15">
        <v>112.398</v>
      </c>
      <c r="S196" s="15">
        <v>94.674999999999997</v>
      </c>
      <c r="T196" s="15">
        <v>102.268</v>
      </c>
      <c r="U196" s="15">
        <v>54.591000000000001</v>
      </c>
      <c r="V196" s="15">
        <v>21.033000000000001</v>
      </c>
      <c r="W196" s="15">
        <v>0</v>
      </c>
      <c r="X196" s="10">
        <f t="shared" si="23"/>
        <v>384.96500000000003</v>
      </c>
      <c r="Y196" s="10">
        <f t="shared" si="31"/>
        <v>130.86500000000004</v>
      </c>
      <c r="Z196" s="15">
        <v>42.35</v>
      </c>
      <c r="AA196" s="15"/>
      <c r="AB196" s="15">
        <v>42.35</v>
      </c>
      <c r="AC196" s="15"/>
      <c r="AD196" s="15">
        <v>42.35</v>
      </c>
      <c r="AE196" s="15"/>
      <c r="AF196" s="15">
        <v>42.35</v>
      </c>
      <c r="AG196" s="15"/>
      <c r="AH196" s="15">
        <v>42.35</v>
      </c>
      <c r="AI196" s="15"/>
      <c r="AJ196" s="15">
        <v>42.35</v>
      </c>
      <c r="AK196" s="15"/>
      <c r="AL196" s="11">
        <f t="shared" si="24"/>
        <v>254.1</v>
      </c>
      <c r="AM196" s="15">
        <f t="shared" si="32"/>
        <v>2695.0080000000003</v>
      </c>
      <c r="AN196" s="15">
        <v>0</v>
      </c>
      <c r="AO196" s="15">
        <v>0</v>
      </c>
      <c r="AP196" s="15">
        <v>0</v>
      </c>
      <c r="AQ196" s="15">
        <v>54.652000000000001</v>
      </c>
      <c r="AR196" s="15">
        <v>68.754999999999995</v>
      </c>
      <c r="AS196" s="17">
        <v>102.06399999999999</v>
      </c>
      <c r="AT196" s="11">
        <f t="shared" si="25"/>
        <v>225.471</v>
      </c>
      <c r="AU196" s="11">
        <f t="shared" si="26"/>
        <v>-28.628999999999991</v>
      </c>
      <c r="AV196" s="12">
        <f t="shared" si="27"/>
        <v>255859.39876800007</v>
      </c>
      <c r="AW196" s="12">
        <f t="shared" si="28"/>
        <v>67.770143234624157</v>
      </c>
      <c r="AX196" s="13">
        <f t="shared" si="29"/>
        <v>4066.2085940774496</v>
      </c>
    </row>
    <row r="197" spans="1:50" x14ac:dyDescent="0.25">
      <c r="A197" s="5" t="s">
        <v>218</v>
      </c>
      <c r="B197" s="15">
        <v>7628.5</v>
      </c>
      <c r="C197" s="15"/>
      <c r="D197" s="16">
        <v>88.8</v>
      </c>
      <c r="E197" s="17"/>
      <c r="F197" s="16">
        <v>88.8</v>
      </c>
      <c r="G197" s="17"/>
      <c r="H197" s="16">
        <v>88.8</v>
      </c>
      <c r="I197" s="17"/>
      <c r="J197" s="16">
        <v>88.8</v>
      </c>
      <c r="K197" s="17"/>
      <c r="L197" s="16">
        <v>88.8</v>
      </c>
      <c r="M197" s="17"/>
      <c r="N197" s="16">
        <v>88.8</v>
      </c>
      <c r="O197" s="15"/>
      <c r="P197" s="10">
        <f t="shared" si="22"/>
        <v>532.79999999999995</v>
      </c>
      <c r="Q197" s="15">
        <f t="shared" si="30"/>
        <v>2544.7199999999998</v>
      </c>
      <c r="R197" s="15">
        <v>168.16602313199999</v>
      </c>
      <c r="S197" s="15">
        <v>208.98348344800004</v>
      </c>
      <c r="T197" s="15">
        <v>156.14144072400001</v>
      </c>
      <c r="U197" s="15">
        <v>81.512952768000005</v>
      </c>
      <c r="V197" s="15">
        <v>26.114828975999998</v>
      </c>
      <c r="W197" s="15">
        <v>0</v>
      </c>
      <c r="X197" s="10">
        <f t="shared" si="23"/>
        <v>640.91872904800005</v>
      </c>
      <c r="Y197" s="10">
        <f t="shared" si="31"/>
        <v>108.11872904800009</v>
      </c>
      <c r="Z197" s="15">
        <v>88.8</v>
      </c>
      <c r="AA197" s="15"/>
      <c r="AB197" s="15">
        <v>88.8</v>
      </c>
      <c r="AC197" s="15"/>
      <c r="AD197" s="15">
        <v>88.8</v>
      </c>
      <c r="AE197" s="15"/>
      <c r="AF197" s="15">
        <v>88.8</v>
      </c>
      <c r="AG197" s="15"/>
      <c r="AH197" s="15">
        <v>88.8</v>
      </c>
      <c r="AI197" s="15"/>
      <c r="AJ197" s="15">
        <v>88.8</v>
      </c>
      <c r="AK197" s="15"/>
      <c r="AL197" s="11">
        <f t="shared" si="24"/>
        <v>532.79999999999995</v>
      </c>
      <c r="AM197" s="15">
        <f t="shared" si="32"/>
        <v>2695.0080000000003</v>
      </c>
      <c r="AN197" s="15">
        <v>0</v>
      </c>
      <c r="AO197" s="15">
        <v>0</v>
      </c>
      <c r="AP197" s="15">
        <v>0</v>
      </c>
      <c r="AQ197" s="15">
        <v>60.377803292000003</v>
      </c>
      <c r="AR197" s="15">
        <v>100.18559282799998</v>
      </c>
      <c r="AS197" s="17">
        <v>163.30106178</v>
      </c>
      <c r="AT197" s="11">
        <f t="shared" si="25"/>
        <v>323.86445789999999</v>
      </c>
      <c r="AU197" s="11">
        <f t="shared" si="26"/>
        <v>-208.93554209999996</v>
      </c>
      <c r="AV197" s="12">
        <f t="shared" si="27"/>
        <v>-287951.06526080996</v>
      </c>
      <c r="AW197" s="12">
        <f t="shared" si="28"/>
        <v>-37.746747756545844</v>
      </c>
      <c r="AX197" s="13">
        <f t="shared" si="29"/>
        <v>-2264.8048653927508</v>
      </c>
    </row>
    <row r="198" spans="1:50" x14ac:dyDescent="0.25">
      <c r="A198" s="5" t="s">
        <v>219</v>
      </c>
      <c r="B198" s="15">
        <v>3174.1</v>
      </c>
      <c r="C198" s="15"/>
      <c r="D198" s="16">
        <v>27.71</v>
      </c>
      <c r="E198" s="17"/>
      <c r="F198" s="16">
        <v>27.71</v>
      </c>
      <c r="G198" s="17"/>
      <c r="H198" s="16">
        <v>27.71</v>
      </c>
      <c r="I198" s="17"/>
      <c r="J198" s="16">
        <v>27.71</v>
      </c>
      <c r="K198" s="17"/>
      <c r="L198" s="16">
        <v>27.71</v>
      </c>
      <c r="M198" s="17"/>
      <c r="N198" s="16">
        <v>27.71</v>
      </c>
      <c r="O198" s="15"/>
      <c r="P198" s="10">
        <f t="shared" ref="P198:P202" si="34">SUM(D198:O198)</f>
        <v>166.26000000000002</v>
      </c>
      <c r="Q198" s="15">
        <f t="shared" si="30"/>
        <v>2544.7199999999998</v>
      </c>
      <c r="R198" s="15">
        <v>72.834000000000003</v>
      </c>
      <c r="S198" s="15">
        <v>73.733000000000004</v>
      </c>
      <c r="T198" s="15">
        <v>57.123999999999995</v>
      </c>
      <c r="U198" s="15">
        <v>32.774999999999999</v>
      </c>
      <c r="V198" s="15">
        <v>12.252000000000001</v>
      </c>
      <c r="W198" s="15">
        <v>0</v>
      </c>
      <c r="X198" s="10">
        <f t="shared" ref="X198:X202" si="35">SUM(R198:W198)</f>
        <v>248.71800000000002</v>
      </c>
      <c r="Y198" s="10">
        <f t="shared" si="31"/>
        <v>82.457999999999998</v>
      </c>
      <c r="Z198" s="15">
        <v>27.71</v>
      </c>
      <c r="AA198" s="15"/>
      <c r="AB198" s="15">
        <v>27.71</v>
      </c>
      <c r="AC198" s="15"/>
      <c r="AD198" s="15">
        <v>27.71</v>
      </c>
      <c r="AE198" s="15"/>
      <c r="AF198" s="15">
        <v>27.71</v>
      </c>
      <c r="AG198" s="15"/>
      <c r="AH198" s="15">
        <v>27.71</v>
      </c>
      <c r="AI198" s="15"/>
      <c r="AJ198" s="15">
        <v>27.71</v>
      </c>
      <c r="AK198" s="15"/>
      <c r="AL198" s="11">
        <f t="shared" ref="AL198:AL202" si="36">SUM(Z198:AK198)</f>
        <v>166.26000000000002</v>
      </c>
      <c r="AM198" s="15">
        <f t="shared" si="32"/>
        <v>2695.0080000000003</v>
      </c>
      <c r="AN198" s="15">
        <v>0</v>
      </c>
      <c r="AO198" s="15">
        <v>0</v>
      </c>
      <c r="AP198" s="15">
        <v>0</v>
      </c>
      <c r="AQ198" s="15">
        <v>32.893999999999998</v>
      </c>
      <c r="AR198" s="15">
        <v>43.963999999999999</v>
      </c>
      <c r="AS198" s="17">
        <v>62.720999999999997</v>
      </c>
      <c r="AT198" s="11">
        <f t="shared" ref="AT198:AT202" si="37">SUM(AN198:AS198)</f>
        <v>139.57900000000001</v>
      </c>
      <c r="AU198" s="11">
        <f t="shared" ref="AU198:AU202" si="38">AT198-AL198</f>
        <v>-26.681000000000012</v>
      </c>
      <c r="AV198" s="12">
        <f t="shared" ref="AV198:AV202" si="39">(Y198*Q198)+(AU198*AM198)</f>
        <v>137927.01331199994</v>
      </c>
      <c r="AW198" s="12">
        <f t="shared" ref="AW198:AW202" si="40">AV198/(B198+C198)</f>
        <v>43.453896635896768</v>
      </c>
      <c r="AX198" s="13">
        <f t="shared" ref="AX198:AX202" si="41">AW198*60</f>
        <v>2607.2337981538062</v>
      </c>
    </row>
    <row r="199" spans="1:50" x14ac:dyDescent="0.25">
      <c r="A199" s="5" t="s">
        <v>220</v>
      </c>
      <c r="B199" s="15">
        <v>3316.5</v>
      </c>
      <c r="C199" s="15"/>
      <c r="D199" s="16">
        <v>42.14</v>
      </c>
      <c r="E199" s="17"/>
      <c r="F199" s="16">
        <v>42.14</v>
      </c>
      <c r="G199" s="17"/>
      <c r="H199" s="16">
        <v>42.14</v>
      </c>
      <c r="I199" s="17"/>
      <c r="J199" s="16">
        <v>42.14</v>
      </c>
      <c r="K199" s="17"/>
      <c r="L199" s="16">
        <v>42.14</v>
      </c>
      <c r="M199" s="17"/>
      <c r="N199" s="16">
        <v>42.14</v>
      </c>
      <c r="O199" s="15"/>
      <c r="P199" s="10">
        <f t="shared" si="34"/>
        <v>252.83999999999997</v>
      </c>
      <c r="Q199" s="15">
        <f t="shared" ref="Q199:Q202" si="42">2120.6*1.2</f>
        <v>2544.7199999999998</v>
      </c>
      <c r="R199" s="15">
        <v>96.371686232000002</v>
      </c>
      <c r="S199" s="15">
        <v>96.004402261999999</v>
      </c>
      <c r="T199" s="15">
        <v>92.802230167999994</v>
      </c>
      <c r="U199" s="15">
        <v>58.747297719999999</v>
      </c>
      <c r="V199" s="15">
        <v>27.845566169999998</v>
      </c>
      <c r="W199" s="15">
        <v>0</v>
      </c>
      <c r="X199" s="10">
        <f t="shared" si="35"/>
        <v>371.77118255199997</v>
      </c>
      <c r="Y199" s="10">
        <f t="shared" ref="Y199:Y202" si="43">X199-P199</f>
        <v>118.931182552</v>
      </c>
      <c r="Z199" s="15">
        <v>42.14</v>
      </c>
      <c r="AA199" s="15"/>
      <c r="AB199" s="15">
        <v>42.14</v>
      </c>
      <c r="AC199" s="15"/>
      <c r="AD199" s="15">
        <v>42.14</v>
      </c>
      <c r="AE199" s="15"/>
      <c r="AF199" s="15">
        <v>42.14</v>
      </c>
      <c r="AG199" s="15"/>
      <c r="AH199" s="15">
        <v>42.14</v>
      </c>
      <c r="AI199" s="15"/>
      <c r="AJ199" s="15">
        <v>42.14</v>
      </c>
      <c r="AK199" s="15"/>
      <c r="AL199" s="11">
        <f t="shared" si="36"/>
        <v>252.83999999999997</v>
      </c>
      <c r="AM199" s="15">
        <f t="shared" ref="AM199:AM201" si="44">2245.84*1.2</f>
        <v>2695.0080000000003</v>
      </c>
      <c r="AN199" s="15">
        <v>0</v>
      </c>
      <c r="AO199" s="15">
        <v>0</v>
      </c>
      <c r="AP199" s="15">
        <v>0</v>
      </c>
      <c r="AQ199" s="15">
        <v>43.093745605999999</v>
      </c>
      <c r="AR199" s="15">
        <v>56.047533821999998</v>
      </c>
      <c r="AS199" s="17">
        <v>110.589656804</v>
      </c>
      <c r="AT199" s="11">
        <f t="shared" si="37"/>
        <v>209.73093623199998</v>
      </c>
      <c r="AU199" s="11">
        <f t="shared" si="38"/>
        <v>-43.109063767999999</v>
      </c>
      <c r="AV199" s="12">
        <f t="shared" si="39"/>
        <v>186467.28713645524</v>
      </c>
      <c r="AW199" s="12">
        <f t="shared" si="40"/>
        <v>56.224117936515981</v>
      </c>
      <c r="AX199" s="13">
        <f t="shared" si="41"/>
        <v>3373.4470761909588</v>
      </c>
    </row>
    <row r="200" spans="1:50" x14ac:dyDescent="0.25">
      <c r="A200" s="5" t="s">
        <v>221</v>
      </c>
      <c r="B200" s="15">
        <v>3214</v>
      </c>
      <c r="C200" s="15"/>
      <c r="D200" s="16">
        <v>43.65</v>
      </c>
      <c r="E200" s="17"/>
      <c r="F200" s="16">
        <v>43.65</v>
      </c>
      <c r="G200" s="17"/>
      <c r="H200" s="16">
        <v>43.65</v>
      </c>
      <c r="I200" s="17"/>
      <c r="J200" s="16">
        <v>43.65</v>
      </c>
      <c r="K200" s="17"/>
      <c r="L200" s="16">
        <v>43.65</v>
      </c>
      <c r="M200" s="17"/>
      <c r="N200" s="16">
        <v>43.65</v>
      </c>
      <c r="O200" s="15"/>
      <c r="P200" s="10">
        <f t="shared" si="34"/>
        <v>261.89999999999998</v>
      </c>
      <c r="Q200" s="15">
        <f t="shared" si="42"/>
        <v>2544.7199999999998</v>
      </c>
      <c r="R200" s="15">
        <v>117.66682468800001</v>
      </c>
      <c r="S200" s="15">
        <v>140.763607656</v>
      </c>
      <c r="T200" s="15">
        <v>89.923812552000015</v>
      </c>
      <c r="U200" s="15">
        <v>51.031602972000002</v>
      </c>
      <c r="V200" s="15">
        <v>17.384413620000004</v>
      </c>
      <c r="W200" s="15">
        <v>0</v>
      </c>
      <c r="X200" s="10">
        <f t="shared" si="35"/>
        <v>416.77026148800007</v>
      </c>
      <c r="Y200" s="10">
        <f t="shared" si="43"/>
        <v>154.8702614880001</v>
      </c>
      <c r="Z200" s="15">
        <v>43.65</v>
      </c>
      <c r="AA200" s="15"/>
      <c r="AB200" s="15">
        <v>43.65</v>
      </c>
      <c r="AC200" s="15"/>
      <c r="AD200" s="15">
        <v>43.65</v>
      </c>
      <c r="AE200" s="15"/>
      <c r="AF200" s="15">
        <v>43.65</v>
      </c>
      <c r="AG200" s="15"/>
      <c r="AH200" s="15">
        <v>43.65</v>
      </c>
      <c r="AI200" s="15"/>
      <c r="AJ200" s="15">
        <v>43.65</v>
      </c>
      <c r="AK200" s="15"/>
      <c r="AL200" s="11">
        <f t="shared" si="36"/>
        <v>261.89999999999998</v>
      </c>
      <c r="AM200" s="15">
        <f t="shared" si="44"/>
        <v>2695.0080000000003</v>
      </c>
      <c r="AN200" s="15">
        <v>0</v>
      </c>
      <c r="AO200" s="15">
        <v>0</v>
      </c>
      <c r="AP200" s="15">
        <v>0</v>
      </c>
      <c r="AQ200" s="15">
        <v>62.743566647999991</v>
      </c>
      <c r="AR200" s="15">
        <v>73.644484872000007</v>
      </c>
      <c r="AS200" s="17">
        <v>104.85366964799999</v>
      </c>
      <c r="AT200" s="11">
        <f t="shared" si="37"/>
        <v>241.241721168</v>
      </c>
      <c r="AU200" s="11">
        <f t="shared" si="38"/>
        <v>-20.658278831999979</v>
      </c>
      <c r="AV200" s="12">
        <f t="shared" si="39"/>
        <v>338427.22509527294</v>
      </c>
      <c r="AW200" s="12">
        <f t="shared" si="40"/>
        <v>105.29782983673707</v>
      </c>
      <c r="AX200" s="13">
        <f t="shared" si="41"/>
        <v>6317.869790204224</v>
      </c>
    </row>
    <row r="201" spans="1:50" x14ac:dyDescent="0.25">
      <c r="A201" s="5" t="s">
        <v>222</v>
      </c>
      <c r="B201" s="15">
        <v>2877.2</v>
      </c>
      <c r="C201" s="15"/>
      <c r="D201" s="16">
        <v>34.26</v>
      </c>
      <c r="E201" s="17"/>
      <c r="F201" s="16">
        <v>34.26</v>
      </c>
      <c r="G201" s="17"/>
      <c r="H201" s="16">
        <v>34.26</v>
      </c>
      <c r="I201" s="17"/>
      <c r="J201" s="16">
        <v>34.26</v>
      </c>
      <c r="K201" s="17"/>
      <c r="L201" s="16">
        <v>34.26</v>
      </c>
      <c r="M201" s="17"/>
      <c r="N201" s="16">
        <v>34.26</v>
      </c>
      <c r="O201" s="15"/>
      <c r="P201" s="10">
        <f t="shared" si="34"/>
        <v>205.55999999999997</v>
      </c>
      <c r="Q201" s="15">
        <f t="shared" si="42"/>
        <v>2544.7199999999998</v>
      </c>
      <c r="R201" s="15">
        <v>87.869585332800014</v>
      </c>
      <c r="S201" s="15">
        <v>91.391743173600005</v>
      </c>
      <c r="T201" s="15">
        <v>65.855374898400001</v>
      </c>
      <c r="U201" s="15">
        <v>38.990837484000004</v>
      </c>
      <c r="V201" s="15">
        <v>12.268190232000002</v>
      </c>
      <c r="W201" s="15">
        <v>0</v>
      </c>
      <c r="X201" s="10">
        <f t="shared" si="35"/>
        <v>296.37573112080003</v>
      </c>
      <c r="Y201" s="10">
        <f t="shared" si="43"/>
        <v>90.815731120800052</v>
      </c>
      <c r="Z201" s="15">
        <v>34.26</v>
      </c>
      <c r="AA201" s="15"/>
      <c r="AB201" s="15">
        <v>34.26</v>
      </c>
      <c r="AC201" s="15"/>
      <c r="AD201" s="15">
        <v>34.26</v>
      </c>
      <c r="AE201" s="15"/>
      <c r="AF201" s="15">
        <v>34.26</v>
      </c>
      <c r="AG201" s="15"/>
      <c r="AH201" s="15">
        <v>34.26</v>
      </c>
      <c r="AI201" s="15"/>
      <c r="AJ201" s="15">
        <v>34.26</v>
      </c>
      <c r="AK201" s="15"/>
      <c r="AL201" s="11">
        <f t="shared" si="36"/>
        <v>205.55999999999997</v>
      </c>
      <c r="AM201" s="15">
        <f t="shared" si="44"/>
        <v>2695.0080000000003</v>
      </c>
      <c r="AN201" s="15">
        <v>0</v>
      </c>
      <c r="AO201" s="15">
        <v>0</v>
      </c>
      <c r="AP201" s="15">
        <v>0</v>
      </c>
      <c r="AQ201" s="15">
        <v>41.505285600000001</v>
      </c>
      <c r="AR201" s="15">
        <v>48.321804830399998</v>
      </c>
      <c r="AS201" s="17">
        <v>77.441141016000003</v>
      </c>
      <c r="AT201" s="11">
        <f t="shared" si="37"/>
        <v>167.26823144640002</v>
      </c>
      <c r="AU201" s="11">
        <f t="shared" si="38"/>
        <v>-38.291768553599951</v>
      </c>
      <c r="AV201" s="12">
        <f t="shared" si="39"/>
        <v>127903.98471162198</v>
      </c>
      <c r="AW201" s="12">
        <f t="shared" si="40"/>
        <v>44.454325285563044</v>
      </c>
      <c r="AX201" s="13">
        <f t="shared" si="41"/>
        <v>2667.2595171337825</v>
      </c>
    </row>
    <row r="202" spans="1:50" x14ac:dyDescent="0.25">
      <c r="A202" s="6" t="s">
        <v>223</v>
      </c>
      <c r="B202" s="15">
        <v>4177.5</v>
      </c>
      <c r="C202" s="15"/>
      <c r="D202" s="16">
        <v>41.02</v>
      </c>
      <c r="E202" s="17"/>
      <c r="F202" s="16">
        <v>41.02</v>
      </c>
      <c r="G202" s="17"/>
      <c r="H202" s="16">
        <v>41.02</v>
      </c>
      <c r="I202" s="17"/>
      <c r="J202" s="16">
        <v>41.02</v>
      </c>
      <c r="K202" s="17"/>
      <c r="L202" s="16">
        <v>41.02</v>
      </c>
      <c r="M202" s="17"/>
      <c r="N202" s="16">
        <v>41.02</v>
      </c>
      <c r="O202" s="15"/>
      <c r="P202" s="10">
        <f t="shared" si="34"/>
        <v>246.12000000000003</v>
      </c>
      <c r="Q202" s="15">
        <f t="shared" si="42"/>
        <v>2544.7199999999998</v>
      </c>
      <c r="R202" s="15">
        <v>117.40000000000002</v>
      </c>
      <c r="S202" s="15">
        <v>121.8</v>
      </c>
      <c r="T202" s="15">
        <v>82.323999999999998</v>
      </c>
      <c r="U202" s="15">
        <v>52.631000000000007</v>
      </c>
      <c r="V202" s="15">
        <v>16.806000000000001</v>
      </c>
      <c r="W202" s="15">
        <v>0</v>
      </c>
      <c r="X202" s="10">
        <f t="shared" si="35"/>
        <v>390.96100000000001</v>
      </c>
      <c r="Y202" s="10">
        <f t="shared" si="43"/>
        <v>144.84099999999998</v>
      </c>
      <c r="Z202" s="15">
        <v>41.02</v>
      </c>
      <c r="AA202" s="15"/>
      <c r="AB202" s="15">
        <v>41.02</v>
      </c>
      <c r="AC202" s="15"/>
      <c r="AD202" s="15">
        <v>41.02</v>
      </c>
      <c r="AE202" s="15"/>
      <c r="AF202" s="15">
        <v>41.02</v>
      </c>
      <c r="AG202" s="15"/>
      <c r="AH202" s="15">
        <v>41.02</v>
      </c>
      <c r="AI202" s="15"/>
      <c r="AJ202" s="15">
        <v>41.02</v>
      </c>
      <c r="AK202" s="15"/>
      <c r="AL202" s="11">
        <f t="shared" si="36"/>
        <v>246.12000000000003</v>
      </c>
      <c r="AM202" s="15">
        <f t="shared" ref="AM202" si="45">2245.84*1.2</f>
        <v>2695.0080000000003</v>
      </c>
      <c r="AN202" s="15">
        <v>0</v>
      </c>
      <c r="AO202" s="15">
        <v>0</v>
      </c>
      <c r="AP202" s="15">
        <v>0</v>
      </c>
      <c r="AQ202" s="15">
        <v>31.948999999999998</v>
      </c>
      <c r="AR202" s="15">
        <v>51.615999999999993</v>
      </c>
      <c r="AS202" s="17">
        <v>88.373000000000005</v>
      </c>
      <c r="AT202" s="11">
        <f t="shared" si="37"/>
        <v>171.93799999999999</v>
      </c>
      <c r="AU202" s="11">
        <f t="shared" si="38"/>
        <v>-74.182000000000045</v>
      </c>
      <c r="AV202" s="12">
        <f t="shared" si="39"/>
        <v>168658.70606399979</v>
      </c>
      <c r="AW202" s="12">
        <f t="shared" si="40"/>
        <v>40.37311934506279</v>
      </c>
      <c r="AX202" s="13">
        <f t="shared" si="41"/>
        <v>2422.3871607037672</v>
      </c>
    </row>
    <row r="203" spans="1:50" x14ac:dyDescent="0.25">
      <c r="AV203" s="20">
        <f>SUM(AV7:AV202)</f>
        <v>35043784.896257348</v>
      </c>
      <c r="AW203" s="20">
        <f>SUM(AW7:AW202)</f>
        <v>9919.6058933959994</v>
      </c>
      <c r="AX203" s="20">
        <f>SUM(AX7:AX202)</f>
        <v>595176.3536037599</v>
      </c>
    </row>
  </sheetData>
  <autoFilter ref="A1:AX203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2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4" showButton="0"/>
    <filterColumn colId="45" showButton="0"/>
    <filterColumn colId="47" showButton="0"/>
    <filterColumn colId="48" showButton="0"/>
  </autoFilter>
  <mergeCells count="45">
    <mergeCell ref="D1:Y1"/>
    <mergeCell ref="Z1:AU1"/>
    <mergeCell ref="AV1:AX2"/>
    <mergeCell ref="A2:C2"/>
    <mergeCell ref="D2:P2"/>
    <mergeCell ref="Q2:Q4"/>
    <mergeCell ref="R2:X2"/>
    <mergeCell ref="Z2:AL2"/>
    <mergeCell ref="AM2:AM4"/>
    <mergeCell ref="AN2:AT2"/>
    <mergeCell ref="U3:U4"/>
    <mergeCell ref="B3:C3"/>
    <mergeCell ref="D3:E3"/>
    <mergeCell ref="F3:G3"/>
    <mergeCell ref="H3:I3"/>
    <mergeCell ref="J3:K3"/>
    <mergeCell ref="L3:M3"/>
    <mergeCell ref="N3:O3"/>
    <mergeCell ref="P3:P4"/>
    <mergeCell ref="R3:R4"/>
    <mergeCell ref="S3:S4"/>
    <mergeCell ref="AL3:AL4"/>
    <mergeCell ref="AN3:AN4"/>
    <mergeCell ref="V3:V4"/>
    <mergeCell ref="W3:W4"/>
    <mergeCell ref="X3:X4"/>
    <mergeCell ref="Y3:Y4"/>
    <mergeCell ref="Z3:AA3"/>
    <mergeCell ref="AB3:AC3"/>
    <mergeCell ref="A5:AX5"/>
    <mergeCell ref="AU3:AU4"/>
    <mergeCell ref="AV3:AV4"/>
    <mergeCell ref="AW3:AW4"/>
    <mergeCell ref="AX3:AX4"/>
    <mergeCell ref="AO3:AO4"/>
    <mergeCell ref="AP3:AP4"/>
    <mergeCell ref="AQ3:AQ4"/>
    <mergeCell ref="AR3:AR4"/>
    <mergeCell ref="AS3:AS4"/>
    <mergeCell ref="AT3:AT4"/>
    <mergeCell ref="AD3:AE3"/>
    <mergeCell ref="AF3:AG3"/>
    <mergeCell ref="AH3:AI3"/>
    <mergeCell ref="AJ3:AK3"/>
    <mergeCell ref="T3:T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2022-02-04T08:02:54Z</dcterms:modified>
</cp:coreProperties>
</file>